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Y:\Finance\Accountants\Accounts and Budgets\Budgets\2025-26\General Services\Income &amp; Charging Booklet\"/>
    </mc:Choice>
  </mc:AlternateContent>
  <xr:revisionPtr revIDLastSave="0" documentId="8_{5B25A93D-BBA1-4156-ADB0-36D399EA43A5}" xr6:coauthVersionLast="47" xr6:coauthVersionMax="47" xr10:uidLastSave="{00000000-0000-0000-0000-000000000000}"/>
  <bookViews>
    <workbookView xWindow="28680" yWindow="-120" windowWidth="29040" windowHeight="15840" tabRatio="925" firstSheet="1" activeTab="1" xr2:uid="{00000000-000D-0000-FFFF-FFFF00000000}"/>
  </bookViews>
  <sheets>
    <sheet name="Base Increase" sheetId="32" state="hidden" r:id="rId1"/>
    <sheet name="Front Cover" sheetId="24" r:id="rId2"/>
    <sheet name="Contents Page" sheetId="23" r:id="rId3"/>
    <sheet name="Hire of Halls &amp; Meeting Rooms" sheetId="12" r:id="rId4"/>
    <sheet name="Sports Facilities &amp; Pitches" sheetId="21" r:id="rId5"/>
    <sheet name="Amenity &amp; Countryside" sheetId="28" r:id="rId6"/>
    <sheet name="Harbours &amp; Sailing Centres" sheetId="5" r:id="rId7"/>
    <sheet name="Coastal Car Parks" sheetId="14" r:id="rId8"/>
    <sheet name="Roads Occ Fees &amp; Other Permits" sheetId="19" r:id="rId9"/>
    <sheet name="Planning &amp; Building Standards" sheetId="18" r:id="rId10"/>
    <sheet name="Civic Licencing" sheetId="25" r:id="rId11"/>
    <sheet name="Registration Services" sheetId="26" r:id="rId12"/>
    <sheet name="Env Health &amp; Other Protect Serv" sheetId="16" r:id="rId13"/>
    <sheet name="Libraries, Museums &amp; Archives" sheetId="7" r:id="rId14"/>
    <sheet name="Outdoor Learning Service" sheetId="9" state="hidden" r:id="rId15"/>
    <sheet name="Adult Social Care" sheetId="20" r:id="rId16"/>
    <sheet name="School Charges" sheetId="15" r:id="rId17"/>
    <sheet name="Publication Scheme, FOI and EIR" sheetId="27" r:id="rId18"/>
    <sheet name="Trade Waste" sheetId="30" r:id="rId19"/>
    <sheet name="Appendix Categories of Orgs" sheetId="31" r:id="rId20"/>
    <sheet name="Sheet1" sheetId="22" state="hidden" r:id="rId21"/>
  </sheets>
  <definedNames>
    <definedName name="_xlnm.Print_Area" localSheetId="3">'Hire of Halls &amp; Meeting Rooms'!$A$1:$R$256</definedName>
    <definedName name="_xlnm.Print_Titles" localSheetId="15">'Adult Social Care'!$1:$1</definedName>
    <definedName name="_xlnm.Print_Titles" localSheetId="5">'Amenity &amp; Countryside'!$1:$1</definedName>
    <definedName name="_xlnm.Print_Titles" localSheetId="19">'Appendix Categories of Orgs'!$1:$1</definedName>
    <definedName name="_xlnm.Print_Titles" localSheetId="10">'Civic Licencing'!$1:$1</definedName>
    <definedName name="_xlnm.Print_Titles" localSheetId="7">'Coastal Car Parks'!$1:$1</definedName>
    <definedName name="_xlnm.Print_Titles" localSheetId="12">'Env Health &amp; Other Protect Serv'!$1:$1</definedName>
    <definedName name="_xlnm.Print_Titles" localSheetId="6">'Harbours &amp; Sailing Centres'!$1:$1</definedName>
    <definedName name="_xlnm.Print_Titles" localSheetId="3">'Hire of Halls &amp; Meeting Rooms'!$1:$1</definedName>
    <definedName name="_xlnm.Print_Titles" localSheetId="13">'Libraries, Museums &amp; Archives'!$1:$1</definedName>
    <definedName name="_xlnm.Print_Titles" localSheetId="14">'Outdoor Learning Service'!$1:$1</definedName>
    <definedName name="_xlnm.Print_Titles" localSheetId="9">'Planning &amp; Building Standards'!$1:$1</definedName>
    <definedName name="_xlnm.Print_Titles" localSheetId="11">'Registration Services'!$1:$1</definedName>
    <definedName name="_xlnm.Print_Titles" localSheetId="8">'Roads Occ Fees &amp; Other Permits'!$1:$1</definedName>
    <definedName name="_xlnm.Print_Titles" localSheetId="16">'School Charges'!$1:$1</definedName>
    <definedName name="_xlnm.Print_Titles" localSheetId="4">'Sports Facilities &amp; Pitches'!$1:$1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28" l="1"/>
  <c r="M32" i="28"/>
  <c r="M31" i="28"/>
  <c r="M30" i="28"/>
  <c r="M222" i="12"/>
  <c r="M239" i="12"/>
  <c r="M238" i="12"/>
  <c r="M237" i="12"/>
  <c r="M236" i="12"/>
  <c r="M235" i="12"/>
  <c r="M234" i="12"/>
  <c r="M233" i="12"/>
  <c r="M232" i="12"/>
  <c r="M231" i="12"/>
  <c r="M230" i="12"/>
  <c r="M229" i="12"/>
  <c r="M228" i="12"/>
  <c r="M227" i="12"/>
  <c r="M226" i="12"/>
  <c r="M225" i="12"/>
  <c r="M224" i="12"/>
  <c r="M223" i="12"/>
  <c r="M218" i="12"/>
  <c r="M217" i="12"/>
  <c r="M216" i="12"/>
  <c r="M215" i="12"/>
  <c r="M214" i="12"/>
  <c r="M213" i="12"/>
  <c r="M212" i="12"/>
  <c r="M211" i="12"/>
  <c r="M210" i="12"/>
  <c r="M209" i="12"/>
  <c r="M208" i="12"/>
  <c r="M207" i="12"/>
  <c r="M206" i="12"/>
  <c r="M205" i="12"/>
  <c r="M204" i="12"/>
  <c r="M203" i="12"/>
  <c r="M202" i="12"/>
  <c r="M201" i="12"/>
  <c r="M200" i="12"/>
  <c r="M199" i="12"/>
  <c r="M198" i="12"/>
  <c r="M197" i="12"/>
  <c r="M196" i="12"/>
  <c r="M195" i="12"/>
  <c r="M194" i="12"/>
  <c r="M193" i="12"/>
  <c r="M192" i="12"/>
  <c r="M191" i="12"/>
  <c r="M190" i="12"/>
  <c r="M187" i="12"/>
  <c r="M186" i="12"/>
  <c r="M185" i="12"/>
  <c r="M184" i="12"/>
  <c r="M180" i="12"/>
  <c r="M179" i="12"/>
  <c r="M176" i="12"/>
  <c r="M175" i="12"/>
  <c r="M174" i="12"/>
  <c r="M173" i="12"/>
  <c r="M172" i="12"/>
  <c r="M171" i="12"/>
  <c r="M166" i="12"/>
  <c r="M164" i="12"/>
  <c r="M163" i="12"/>
  <c r="M162" i="12"/>
  <c r="M159" i="12"/>
  <c r="M158" i="12"/>
  <c r="M157" i="12"/>
  <c r="M154" i="12"/>
  <c r="M153" i="12"/>
  <c r="M152" i="12"/>
  <c r="M151" i="12"/>
  <c r="M150" i="12"/>
  <c r="M149" i="12"/>
  <c r="M148" i="12"/>
  <c r="M147" i="12"/>
  <c r="M146" i="12"/>
  <c r="M145" i="12"/>
  <c r="M144" i="12"/>
  <c r="M140" i="12"/>
  <c r="M139" i="12"/>
  <c r="M138" i="12"/>
  <c r="M137" i="12"/>
  <c r="M136" i="12"/>
  <c r="M135" i="12"/>
  <c r="M134" i="12"/>
  <c r="M133" i="12"/>
  <c r="M132" i="12"/>
  <c r="M131" i="12"/>
  <c r="M130" i="12"/>
  <c r="M129" i="12"/>
  <c r="M128" i="12"/>
  <c r="M127" i="12"/>
  <c r="M126" i="12"/>
  <c r="M125" i="12"/>
  <c r="M124" i="12"/>
  <c r="M123" i="12"/>
  <c r="M120" i="12"/>
  <c r="M119" i="12"/>
  <c r="M118" i="12"/>
  <c r="M117" i="12"/>
  <c r="M116" i="12"/>
  <c r="M115" i="12"/>
  <c r="M114" i="12"/>
  <c r="M113" i="12"/>
  <c r="M112" i="12"/>
  <c r="M111" i="12"/>
  <c r="M110" i="12"/>
  <c r="M109" i="12"/>
  <c r="M108" i="12"/>
  <c r="M107" i="12"/>
  <c r="M106" i="12"/>
  <c r="M105" i="12"/>
  <c r="M104" i="12"/>
  <c r="M103" i="12"/>
  <c r="M102" i="12"/>
  <c r="M101" i="12"/>
  <c r="M100" i="12"/>
  <c r="M83" i="12"/>
  <c r="M82" i="12"/>
  <c r="M81" i="12"/>
  <c r="M80" i="12"/>
  <c r="M79" i="12"/>
  <c r="M78" i="12"/>
  <c r="M77" i="12"/>
  <c r="M76" i="12"/>
  <c r="M75" i="12"/>
  <c r="M74" i="12"/>
  <c r="M73" i="12"/>
  <c r="M72" i="12"/>
  <c r="M71" i="12"/>
  <c r="M70" i="12"/>
  <c r="M65" i="12"/>
  <c r="M64"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11" i="12"/>
  <c r="L11" i="12"/>
  <c r="L162" i="12" l="1"/>
  <c r="L166" i="12"/>
  <c r="L164" i="12"/>
  <c r="L163" i="12"/>
  <c r="L159" i="12"/>
  <c r="L158" i="12"/>
  <c r="L157" i="12"/>
  <c r="M41" i="19"/>
  <c r="M42" i="19"/>
  <c r="M43" i="19"/>
  <c r="M44" i="19"/>
  <c r="M45" i="19"/>
  <c r="M40" i="19"/>
  <c r="Q11" i="26"/>
  <c r="L11" i="26"/>
  <c r="H11" i="26"/>
  <c r="Q9" i="26"/>
  <c r="L9" i="26"/>
  <c r="H9" i="26"/>
  <c r="Q7" i="26"/>
  <c r="L7" i="26"/>
  <c r="H7" i="26"/>
  <c r="Q6" i="26"/>
  <c r="L6" i="26"/>
  <c r="H6" i="26"/>
  <c r="Q8" i="26"/>
  <c r="L8" i="26"/>
  <c r="H8" i="26"/>
  <c r="M30" i="18"/>
  <c r="Q20" i="28"/>
  <c r="L20" i="28"/>
  <c r="Q18" i="28"/>
  <c r="Q17" i="28"/>
  <c r="Q16" i="28"/>
  <c r="Q15" i="28"/>
  <c r="Q14" i="28"/>
  <c r="M17" i="21"/>
  <c r="M16" i="21"/>
  <c r="M15" i="21"/>
  <c r="M12" i="21"/>
  <c r="M11" i="21"/>
  <c r="M10" i="21"/>
  <c r="M9" i="21"/>
  <c r="M8" i="21"/>
  <c r="M7" i="21"/>
  <c r="M6" i="21"/>
  <c r="M5" i="21"/>
  <c r="M4" i="21"/>
  <c r="M3" i="21"/>
  <c r="L23" i="7"/>
  <c r="M12" i="16"/>
  <c r="M11" i="16"/>
  <c r="M10" i="16"/>
  <c r="M9" i="16"/>
  <c r="M8" i="16"/>
  <c r="M7" i="16"/>
  <c r="M6" i="16"/>
  <c r="M3" i="16"/>
  <c r="M214" i="25"/>
  <c r="L214" i="25"/>
  <c r="L213" i="25"/>
  <c r="M213" i="25" s="1"/>
  <c r="L212" i="25"/>
  <c r="M212" i="25" s="1"/>
  <c r="L209" i="25"/>
  <c r="M209" i="25" s="1"/>
  <c r="L208" i="25"/>
  <c r="M208" i="25" s="1"/>
  <c r="L207" i="25"/>
  <c r="M207" i="25" s="1"/>
  <c r="L203" i="25"/>
  <c r="M203" i="25" s="1"/>
  <c r="L202" i="25"/>
  <c r="M202" i="25" s="1"/>
  <c r="L111" i="25"/>
  <c r="M111" i="25" s="1"/>
  <c r="L110" i="25"/>
  <c r="M110" i="25" s="1"/>
  <c r="L109" i="25"/>
  <c r="M109" i="25" s="1"/>
  <c r="L108" i="25"/>
  <c r="L107" i="25"/>
  <c r="Q62" i="18"/>
  <c r="Q61" i="18"/>
  <c r="Q60" i="18"/>
  <c r="Q59" i="18"/>
  <c r="Q20" i="26"/>
  <c r="Q19" i="26"/>
  <c r="R6" i="20"/>
  <c r="M6" i="20"/>
  <c r="R10" i="20"/>
  <c r="M10" i="20"/>
  <c r="N10" i="20" s="1"/>
  <c r="Q12" i="14" l="1"/>
  <c r="L12" i="14"/>
  <c r="L30" i="28" l="1"/>
  <c r="L32" i="28"/>
  <c r="L33" i="28"/>
  <c r="Q17" i="21"/>
  <c r="Q16" i="21"/>
  <c r="Q15" i="21"/>
  <c r="Q12" i="21"/>
  <c r="Q11" i="21"/>
  <c r="Q10" i="21"/>
  <c r="Q9" i="21"/>
  <c r="Q8" i="21"/>
  <c r="Q7" i="21"/>
  <c r="Q6" i="21"/>
  <c r="Q5" i="21"/>
  <c r="Q4" i="21"/>
  <c r="Q3" i="21"/>
  <c r="Q61" i="12"/>
  <c r="Q60" i="12"/>
  <c r="Q59" i="12"/>
  <c r="Q58" i="12"/>
  <c r="Q57" i="12"/>
  <c r="Q56" i="12"/>
  <c r="Q55" i="12"/>
  <c r="Q54" i="12"/>
  <c r="Q53" i="12"/>
  <c r="Q52" i="12"/>
  <c r="Q51" i="12"/>
  <c r="Q50" i="12"/>
  <c r="Q49" i="12"/>
  <c r="Q48" i="12"/>
  <c r="Q47" i="12"/>
  <c r="Q46" i="12"/>
  <c r="Q45" i="12"/>
  <c r="Q44" i="12"/>
  <c r="Q43" i="12"/>
  <c r="Q42" i="12"/>
  <c r="Q41" i="12"/>
  <c r="Q40" i="12"/>
  <c r="Q39" i="12"/>
  <c r="Q38" i="12"/>
  <c r="Q37" i="12"/>
  <c r="Q36" i="12"/>
  <c r="Q35" i="12"/>
  <c r="Q34" i="12"/>
  <c r="Q33" i="12"/>
  <c r="Q32" i="12"/>
  <c r="Q31" i="12"/>
  <c r="Q30" i="12"/>
  <c r="Q29" i="12"/>
  <c r="Q28" i="12"/>
  <c r="Q27" i="12"/>
  <c r="Q26" i="12"/>
  <c r="Q25" i="12"/>
  <c r="Q24" i="12"/>
  <c r="Q23" i="12"/>
  <c r="Q22" i="12"/>
  <c r="Q21" i="12"/>
  <c r="Q20" i="12"/>
  <c r="Q19" i="12"/>
  <c r="Q18" i="12"/>
  <c r="Q17" i="12"/>
  <c r="K12" i="30"/>
  <c r="K11" i="30"/>
  <c r="K10" i="30"/>
  <c r="K9" i="30"/>
  <c r="K8" i="30"/>
  <c r="K7" i="30"/>
  <c r="K6" i="30"/>
  <c r="K5" i="30"/>
  <c r="K4" i="30"/>
  <c r="K3" i="30"/>
  <c r="L21" i="27"/>
  <c r="M21" i="27" s="1"/>
  <c r="L20" i="27"/>
  <c r="M20" i="27" s="1"/>
  <c r="L19" i="27"/>
  <c r="M19" i="27" s="1"/>
  <c r="L18" i="27"/>
  <c r="M18" i="27" s="1"/>
  <c r="L17" i="27"/>
  <c r="M17" i="27" s="1"/>
  <c r="L16" i="27"/>
  <c r="M16" i="27" s="1"/>
  <c r="L15" i="27"/>
  <c r="M15" i="27" s="1"/>
  <c r="L14" i="27"/>
  <c r="M14" i="27" s="1"/>
  <c r="L13" i="27"/>
  <c r="M13" i="27" s="1"/>
  <c r="L12" i="27"/>
  <c r="M12" i="27" s="1"/>
  <c r="L11" i="27"/>
  <c r="M11" i="27" s="1"/>
  <c r="M8" i="27"/>
  <c r="L8" i="27"/>
  <c r="L7" i="27"/>
  <c r="M7" i="27" s="1"/>
  <c r="L6" i="27"/>
  <c r="M6" i="27" s="1"/>
  <c r="L5" i="27"/>
  <c r="M5" i="27" s="1"/>
  <c r="L4" i="27"/>
  <c r="M4" i="27" s="1"/>
  <c r="L3" i="27"/>
  <c r="M3" i="27" s="1"/>
  <c r="M6" i="15"/>
  <c r="M4" i="15"/>
  <c r="M3" i="15"/>
  <c r="M15" i="20"/>
  <c r="N15" i="20" s="1"/>
  <c r="M14" i="20"/>
  <c r="N14" i="20" s="1"/>
  <c r="M13" i="20"/>
  <c r="N13" i="20" s="1"/>
  <c r="M12" i="20"/>
  <c r="N12" i="20" s="1"/>
  <c r="M11" i="20"/>
  <c r="M9" i="20"/>
  <c r="N9" i="20" s="1"/>
  <c r="M8" i="20"/>
  <c r="N8" i="20" s="1"/>
  <c r="M7" i="20"/>
  <c r="M5" i="20"/>
  <c r="N5" i="20" s="1"/>
  <c r="L21" i="9"/>
  <c r="M21" i="9" s="1"/>
  <c r="K69" i="7"/>
  <c r="L69" i="7" s="1"/>
  <c r="K68" i="7"/>
  <c r="L68" i="7" s="1"/>
  <c r="K67" i="7"/>
  <c r="L67" i="7" s="1"/>
  <c r="K66" i="7"/>
  <c r="L66" i="7" s="1"/>
  <c r="K65" i="7"/>
  <c r="L65" i="7" s="1"/>
  <c r="K64" i="7"/>
  <c r="L64" i="7" s="1"/>
  <c r="K63" i="7"/>
  <c r="L63" i="7" s="1"/>
  <c r="K62" i="7"/>
  <c r="L62" i="7" s="1"/>
  <c r="K61" i="7"/>
  <c r="L61" i="7" s="1"/>
  <c r="K60" i="7"/>
  <c r="L60" i="7" s="1"/>
  <c r="K59" i="7"/>
  <c r="L59" i="7" s="1"/>
  <c r="K50" i="7"/>
  <c r="L50" i="7" s="1"/>
  <c r="K49" i="7"/>
  <c r="L49" i="7" s="1"/>
  <c r="K48" i="7"/>
  <c r="L48" i="7" s="1"/>
  <c r="K47" i="7"/>
  <c r="L47" i="7" s="1"/>
  <c r="K39" i="7"/>
  <c r="L39" i="7" s="1"/>
  <c r="K38" i="7"/>
  <c r="L38" i="7" s="1"/>
  <c r="K37" i="7"/>
  <c r="L37" i="7" s="1"/>
  <c r="K36" i="7"/>
  <c r="L36" i="7" s="1"/>
  <c r="K24" i="7"/>
  <c r="L24" i="7" s="1"/>
  <c r="K23" i="7"/>
  <c r="K19" i="7"/>
  <c r="L19" i="7" s="1"/>
  <c r="K14" i="7"/>
  <c r="L14" i="7" s="1"/>
  <c r="K10" i="7"/>
  <c r="L10" i="7" s="1"/>
  <c r="K9" i="7"/>
  <c r="L9" i="7" s="1"/>
  <c r="K8" i="7"/>
  <c r="L8" i="7" s="1"/>
  <c r="K7" i="7"/>
  <c r="L7" i="7" s="1"/>
  <c r="K6" i="7"/>
  <c r="L6" i="7" s="1"/>
  <c r="K5" i="7"/>
  <c r="L5" i="7" s="1"/>
  <c r="K4" i="7"/>
  <c r="L4" i="7" s="1"/>
  <c r="K3" i="7"/>
  <c r="L3" i="7" s="1"/>
  <c r="L12" i="16"/>
  <c r="L11" i="16"/>
  <c r="L10" i="16"/>
  <c r="L9" i="16"/>
  <c r="L8" i="16"/>
  <c r="L7" i="16"/>
  <c r="L6" i="16"/>
  <c r="L3" i="16"/>
  <c r="L18" i="26"/>
  <c r="M18" i="26" s="1"/>
  <c r="L17" i="26"/>
  <c r="M17" i="26" s="1"/>
  <c r="L14" i="26"/>
  <c r="L13" i="26"/>
  <c r="L12" i="26"/>
  <c r="L10" i="26"/>
  <c r="L5" i="26"/>
  <c r="L201" i="25"/>
  <c r="M201" i="25" s="1"/>
  <c r="L200" i="25"/>
  <c r="M200" i="25" s="1"/>
  <c r="L199" i="25"/>
  <c r="M199" i="25" s="1"/>
  <c r="L198" i="25"/>
  <c r="M198" i="25" s="1"/>
  <c r="L197" i="25"/>
  <c r="M197" i="25" s="1"/>
  <c r="L196" i="25"/>
  <c r="M196" i="25" s="1"/>
  <c r="L195" i="25"/>
  <c r="M195" i="25" s="1"/>
  <c r="L194" i="25"/>
  <c r="M194" i="25" s="1"/>
  <c r="L193" i="25"/>
  <c r="M193" i="25" s="1"/>
  <c r="L190" i="25"/>
  <c r="M190" i="25" s="1"/>
  <c r="L189" i="25"/>
  <c r="M189" i="25" s="1"/>
  <c r="L188" i="25"/>
  <c r="M188" i="25" s="1"/>
  <c r="L187" i="25"/>
  <c r="M187" i="25" s="1"/>
  <c r="L186" i="25"/>
  <c r="M186" i="25" s="1"/>
  <c r="L185" i="25"/>
  <c r="M185" i="25" s="1"/>
  <c r="L182" i="25"/>
  <c r="M182" i="25" s="1"/>
  <c r="L181" i="25"/>
  <c r="M181" i="25" s="1"/>
  <c r="L180" i="25"/>
  <c r="M180" i="25" s="1"/>
  <c r="L179" i="25"/>
  <c r="M179" i="25" s="1"/>
  <c r="L178" i="25"/>
  <c r="M178" i="25" s="1"/>
  <c r="L177" i="25"/>
  <c r="M177" i="25" s="1"/>
  <c r="L176" i="25"/>
  <c r="M176" i="25" s="1"/>
  <c r="L175" i="25"/>
  <c r="M175" i="25" s="1"/>
  <c r="L174" i="25"/>
  <c r="M174" i="25" s="1"/>
  <c r="L173" i="25"/>
  <c r="M173" i="25" s="1"/>
  <c r="L172" i="25"/>
  <c r="M172" i="25" s="1"/>
  <c r="L171" i="25"/>
  <c r="M171" i="25" s="1"/>
  <c r="L170" i="25"/>
  <c r="M170" i="25" s="1"/>
  <c r="L169" i="25"/>
  <c r="M169" i="25" s="1"/>
  <c r="L168" i="25"/>
  <c r="M168" i="25" s="1"/>
  <c r="L167" i="25"/>
  <c r="M167" i="25" s="1"/>
  <c r="L158" i="25"/>
  <c r="M158" i="25" s="1"/>
  <c r="L157" i="25"/>
  <c r="M157" i="25" s="1"/>
  <c r="L156" i="25"/>
  <c r="M156" i="25" s="1"/>
  <c r="L155" i="25"/>
  <c r="M155" i="25" s="1"/>
  <c r="L152" i="25"/>
  <c r="M152" i="25" s="1"/>
  <c r="L151" i="25"/>
  <c r="M151" i="25" s="1"/>
  <c r="L149" i="25"/>
  <c r="M149" i="25" s="1"/>
  <c r="L148" i="25"/>
  <c r="M148" i="25" s="1"/>
  <c r="L147" i="25"/>
  <c r="M147" i="25" s="1"/>
  <c r="L146" i="25"/>
  <c r="M146" i="25" s="1"/>
  <c r="L145" i="25"/>
  <c r="M145" i="25" s="1"/>
  <c r="L144" i="25"/>
  <c r="M144" i="25" s="1"/>
  <c r="L143" i="25"/>
  <c r="M143" i="25" s="1"/>
  <c r="L142" i="25"/>
  <c r="M142" i="25" s="1"/>
  <c r="L141" i="25"/>
  <c r="M141" i="25" s="1"/>
  <c r="L140" i="25"/>
  <c r="M140" i="25" s="1"/>
  <c r="L139" i="25"/>
  <c r="M139" i="25" s="1"/>
  <c r="L138" i="25"/>
  <c r="M138" i="25" s="1"/>
  <c r="L137" i="25"/>
  <c r="M137" i="25" s="1"/>
  <c r="L136" i="25"/>
  <c r="M136" i="25" s="1"/>
  <c r="L135" i="25"/>
  <c r="M135" i="25" s="1"/>
  <c r="L134" i="25"/>
  <c r="M134" i="25" s="1"/>
  <c r="L133" i="25"/>
  <c r="M133" i="25" s="1"/>
  <c r="L132" i="25"/>
  <c r="M132" i="25" s="1"/>
  <c r="L131" i="25"/>
  <c r="M131" i="25" s="1"/>
  <c r="L124" i="25"/>
  <c r="M124" i="25" s="1"/>
  <c r="L123" i="25"/>
  <c r="M123" i="25" s="1"/>
  <c r="L122" i="25"/>
  <c r="M122" i="25" s="1"/>
  <c r="L121" i="25"/>
  <c r="M121" i="25" s="1"/>
  <c r="L120" i="25"/>
  <c r="M120" i="25" s="1"/>
  <c r="L119" i="25"/>
  <c r="M119" i="25" s="1"/>
  <c r="L116" i="25"/>
  <c r="M116" i="25" s="1"/>
  <c r="L115" i="25"/>
  <c r="M115" i="25" s="1"/>
  <c r="L114" i="25"/>
  <c r="M114" i="25" s="1"/>
  <c r="L104" i="25"/>
  <c r="M104" i="25" s="1"/>
  <c r="L103" i="25"/>
  <c r="M103" i="25" s="1"/>
  <c r="L102" i="25"/>
  <c r="M102" i="25" s="1"/>
  <c r="L101" i="25"/>
  <c r="M101" i="25" s="1"/>
  <c r="L98" i="25"/>
  <c r="M98" i="25" s="1"/>
  <c r="L97" i="25"/>
  <c r="M97" i="25" s="1"/>
  <c r="L96" i="25"/>
  <c r="M96" i="25" s="1"/>
  <c r="L93" i="25"/>
  <c r="M93" i="25" s="1"/>
  <c r="L92" i="25"/>
  <c r="M92" i="25" s="1"/>
  <c r="L91" i="25"/>
  <c r="M91" i="25" s="1"/>
  <c r="L90" i="25"/>
  <c r="M90" i="25" s="1"/>
  <c r="L87" i="25"/>
  <c r="M87" i="25" s="1"/>
  <c r="L86" i="25"/>
  <c r="M86" i="25" s="1"/>
  <c r="L85" i="25"/>
  <c r="M85" i="25" s="1"/>
  <c r="L82" i="25"/>
  <c r="M82" i="25" s="1"/>
  <c r="L81" i="25"/>
  <c r="M81" i="25" s="1"/>
  <c r="L80" i="25"/>
  <c r="M80" i="25" s="1"/>
  <c r="L79" i="25"/>
  <c r="M79" i="25" s="1"/>
  <c r="L70" i="25"/>
  <c r="M70" i="25" s="1"/>
  <c r="L69" i="25"/>
  <c r="M69" i="25" s="1"/>
  <c r="L68" i="25"/>
  <c r="M68" i="25" s="1"/>
  <c r="L67" i="25"/>
  <c r="M67" i="25" s="1"/>
  <c r="L64" i="25"/>
  <c r="M64" i="25" s="1"/>
  <c r="L63" i="25"/>
  <c r="M63" i="25" s="1"/>
  <c r="L62" i="25"/>
  <c r="M62" i="25" s="1"/>
  <c r="L61" i="25"/>
  <c r="M61" i="25" s="1"/>
  <c r="L60" i="25"/>
  <c r="M60" i="25" s="1"/>
  <c r="L59" i="25"/>
  <c r="M59" i="25" s="1"/>
  <c r="L56" i="25"/>
  <c r="M56" i="25" s="1"/>
  <c r="L55" i="25"/>
  <c r="M55" i="25" s="1"/>
  <c r="L54" i="25"/>
  <c r="M54" i="25" s="1"/>
  <c r="L53" i="25"/>
  <c r="M53" i="25" s="1"/>
  <c r="L50" i="25"/>
  <c r="M50" i="25" s="1"/>
  <c r="L49" i="25"/>
  <c r="M49" i="25" s="1"/>
  <c r="L48" i="25"/>
  <c r="M48" i="25" s="1"/>
  <c r="L47" i="25"/>
  <c r="M47" i="25" s="1"/>
  <c r="L44" i="25"/>
  <c r="M44" i="25" s="1"/>
  <c r="L43" i="25"/>
  <c r="M43" i="25" s="1"/>
  <c r="L42" i="25"/>
  <c r="M42" i="25" s="1"/>
  <c r="L39" i="25"/>
  <c r="M39" i="25" s="1"/>
  <c r="L38" i="25"/>
  <c r="M38" i="25" s="1"/>
  <c r="L37" i="25"/>
  <c r="M37" i="25" s="1"/>
  <c r="L28" i="25"/>
  <c r="M28" i="25" s="1"/>
  <c r="L26" i="25"/>
  <c r="M26" i="25" s="1"/>
  <c r="L25" i="25"/>
  <c r="M25" i="25" s="1"/>
  <c r="L24" i="25"/>
  <c r="M24" i="25" s="1"/>
  <c r="L23" i="25"/>
  <c r="M23" i="25" s="1"/>
  <c r="L22" i="25"/>
  <c r="M22" i="25" s="1"/>
  <c r="L21" i="25"/>
  <c r="M21" i="25" s="1"/>
  <c r="L20" i="25"/>
  <c r="M20" i="25" s="1"/>
  <c r="L19" i="25"/>
  <c r="M19" i="25" s="1"/>
  <c r="L18" i="25"/>
  <c r="M18" i="25" s="1"/>
  <c r="L17" i="25"/>
  <c r="M17" i="25" s="1"/>
  <c r="L16" i="25"/>
  <c r="M16" i="25" s="1"/>
  <c r="L15" i="25"/>
  <c r="M15" i="25" s="1"/>
  <c r="L14" i="25"/>
  <c r="M14" i="25" s="1"/>
  <c r="L13" i="25"/>
  <c r="M13" i="25" s="1"/>
  <c r="L12" i="25"/>
  <c r="M12" i="25" s="1"/>
  <c r="L11" i="25"/>
  <c r="M11" i="25" s="1"/>
  <c r="L10" i="25"/>
  <c r="M10" i="25" s="1"/>
  <c r="L9" i="25"/>
  <c r="M9" i="25" s="1"/>
  <c r="L8" i="25"/>
  <c r="M8" i="25" s="1"/>
  <c r="L5" i="25"/>
  <c r="M5" i="25" s="1"/>
  <c r="L4" i="25"/>
  <c r="M4" i="25" s="1"/>
  <c r="L3" i="25"/>
  <c r="M3" i="25" s="1"/>
  <c r="L55" i="18"/>
  <c r="L54" i="18"/>
  <c r="L49" i="18"/>
  <c r="M49" i="18" s="1"/>
  <c r="L48" i="18"/>
  <c r="M48" i="18" s="1"/>
  <c r="L47" i="18"/>
  <c r="M47" i="18" s="1"/>
  <c r="L44" i="18"/>
  <c r="M44" i="18" s="1"/>
  <c r="L43" i="18"/>
  <c r="M43" i="18" s="1"/>
  <c r="L42" i="18"/>
  <c r="M42" i="18" s="1"/>
  <c r="L41" i="18"/>
  <c r="M41" i="18" s="1"/>
  <c r="L40" i="18"/>
  <c r="M40" i="18" s="1"/>
  <c r="L39" i="18"/>
  <c r="M39" i="18" s="1"/>
  <c r="L38" i="18"/>
  <c r="M38" i="18" s="1"/>
  <c r="L35" i="18"/>
  <c r="M35" i="18" s="1"/>
  <c r="L34" i="18"/>
  <c r="L33" i="18"/>
  <c r="M33" i="18" s="1"/>
  <c r="M32" i="18"/>
  <c r="L32" i="18"/>
  <c r="L31" i="18"/>
  <c r="M31" i="18" s="1"/>
  <c r="L30" i="18"/>
  <c r="L29" i="18"/>
  <c r="M29" i="18" s="1"/>
  <c r="L28" i="18"/>
  <c r="M28" i="18" s="1"/>
  <c r="L26" i="18"/>
  <c r="M26" i="18" s="1"/>
  <c r="L25" i="18"/>
  <c r="M25" i="18" s="1"/>
  <c r="L23" i="18"/>
  <c r="M23" i="18" s="1"/>
  <c r="L22" i="18"/>
  <c r="M22" i="18" s="1"/>
  <c r="L20" i="18"/>
  <c r="M20" i="18" s="1"/>
  <c r="L19" i="18"/>
  <c r="L16" i="18"/>
  <c r="M16" i="18" s="1"/>
  <c r="L15" i="18"/>
  <c r="M15" i="18" s="1"/>
  <c r="L14" i="18"/>
  <c r="M14" i="18" s="1"/>
  <c r="L13" i="18"/>
  <c r="M13" i="18" s="1"/>
  <c r="L12" i="18"/>
  <c r="M12" i="18" s="1"/>
  <c r="L11" i="18"/>
  <c r="M11" i="18" s="1"/>
  <c r="L10" i="18"/>
  <c r="M10" i="18" s="1"/>
  <c r="L9" i="18"/>
  <c r="M9" i="18" s="1"/>
  <c r="L8" i="18"/>
  <c r="M8" i="18" s="1"/>
  <c r="L7" i="18"/>
  <c r="M7" i="18" s="1"/>
  <c r="L6" i="18"/>
  <c r="M6" i="18" s="1"/>
  <c r="L5" i="18"/>
  <c r="M5" i="18" s="1"/>
  <c r="L4" i="18"/>
  <c r="M4" i="18" s="1"/>
  <c r="L75" i="19"/>
  <c r="M75" i="19" s="1"/>
  <c r="L74" i="19"/>
  <c r="M74" i="19" s="1"/>
  <c r="L69" i="19"/>
  <c r="L68" i="19"/>
  <c r="L67" i="19"/>
  <c r="L66" i="19"/>
  <c r="L65" i="19"/>
  <c r="L64" i="19"/>
  <c r="L63" i="19"/>
  <c r="L62" i="19"/>
  <c r="L59" i="19"/>
  <c r="M59" i="19" s="1"/>
  <c r="L58" i="19"/>
  <c r="M58" i="19" s="1"/>
  <c r="L57" i="19"/>
  <c r="M57" i="19" s="1"/>
  <c r="L56" i="19"/>
  <c r="M56" i="19" s="1"/>
  <c r="L53" i="19"/>
  <c r="M53" i="19" s="1"/>
  <c r="L52" i="19"/>
  <c r="M52" i="19" s="1"/>
  <c r="L51" i="19"/>
  <c r="M51" i="19" s="1"/>
  <c r="L50" i="19"/>
  <c r="M50" i="19" s="1"/>
  <c r="L49" i="19"/>
  <c r="M49" i="19" s="1"/>
  <c r="L45" i="19"/>
  <c r="L44" i="19"/>
  <c r="L43" i="19"/>
  <c r="L42" i="19"/>
  <c r="L41" i="19"/>
  <c r="L40" i="19"/>
  <c r="L37" i="19"/>
  <c r="M37" i="19" s="1"/>
  <c r="L34" i="19"/>
  <c r="M34" i="19" s="1"/>
  <c r="L33" i="19"/>
  <c r="M33" i="19" s="1"/>
  <c r="M32" i="19"/>
  <c r="L32" i="19"/>
  <c r="L31" i="19"/>
  <c r="M31" i="19" s="1"/>
  <c r="L30" i="19"/>
  <c r="M30" i="19" s="1"/>
  <c r="L29" i="19"/>
  <c r="M29" i="19" s="1"/>
  <c r="L28" i="19"/>
  <c r="M28" i="19" s="1"/>
  <c r="L27" i="19"/>
  <c r="M27" i="19" s="1"/>
  <c r="L26" i="19"/>
  <c r="M26" i="19" s="1"/>
  <c r="L25" i="19"/>
  <c r="M25" i="19" s="1"/>
  <c r="M24" i="19"/>
  <c r="L24" i="19"/>
  <c r="L23" i="19"/>
  <c r="M23" i="19" s="1"/>
  <c r="L22" i="19"/>
  <c r="M22" i="19" s="1"/>
  <c r="L21" i="19"/>
  <c r="M21" i="19" s="1"/>
  <c r="M20" i="19"/>
  <c r="L20" i="19"/>
  <c r="L19" i="19"/>
  <c r="M19" i="19" s="1"/>
  <c r="L18" i="19"/>
  <c r="M18" i="19" s="1"/>
  <c r="L15" i="19"/>
  <c r="M15" i="19" s="1"/>
  <c r="M14" i="19"/>
  <c r="L14" i="19"/>
  <c r="L13" i="19"/>
  <c r="M13" i="19" s="1"/>
  <c r="L12" i="19"/>
  <c r="M12" i="19" s="1"/>
  <c r="L11" i="19"/>
  <c r="M11" i="19" s="1"/>
  <c r="L7" i="19"/>
  <c r="M7" i="19" s="1"/>
  <c r="L6" i="19"/>
  <c r="M6" i="19" s="1"/>
  <c r="L5" i="19"/>
  <c r="M5" i="19" s="1"/>
  <c r="L4" i="19"/>
  <c r="M4" i="19" s="1"/>
  <c r="L3" i="19"/>
  <c r="M3" i="19" s="1"/>
  <c r="L13" i="14"/>
  <c r="L11" i="14"/>
  <c r="L10" i="14"/>
  <c r="L9" i="14"/>
  <c r="L8" i="14"/>
  <c r="L7" i="14"/>
  <c r="L6" i="14"/>
  <c r="L5" i="14"/>
  <c r="L4" i="14"/>
  <c r="L3" i="14"/>
  <c r="L14" i="5"/>
  <c r="M14" i="5" s="1"/>
  <c r="L13" i="5"/>
  <c r="M13" i="5" s="1"/>
  <c r="M12" i="5"/>
  <c r="L12" i="5"/>
  <c r="L11" i="5"/>
  <c r="M11" i="5" s="1"/>
  <c r="L55" i="28"/>
  <c r="M55" i="28" s="1"/>
  <c r="L50" i="28"/>
  <c r="M50" i="28" s="1"/>
  <c r="L49" i="28"/>
  <c r="M49" i="28" s="1"/>
  <c r="L46" i="28"/>
  <c r="L44" i="28"/>
  <c r="L43" i="28"/>
  <c r="L42" i="28"/>
  <c r="L41" i="28"/>
  <c r="M41" i="28" s="1"/>
  <c r="L40" i="28"/>
  <c r="M40" i="28" s="1"/>
  <c r="L39" i="28"/>
  <c r="M39" i="28" s="1"/>
  <c r="L38" i="28"/>
  <c r="M38" i="28" s="1"/>
  <c r="L31" i="28"/>
  <c r="L26" i="28"/>
  <c r="M26" i="28" s="1"/>
  <c r="L25" i="28"/>
  <c r="M25" i="28" s="1"/>
  <c r="L24" i="28"/>
  <c r="M24" i="28" s="1"/>
  <c r="L21" i="28"/>
  <c r="M21" i="28" s="1"/>
  <c r="L19" i="28"/>
  <c r="L13" i="28"/>
  <c r="L12" i="28"/>
  <c r="L11" i="28"/>
  <c r="L10" i="28"/>
  <c r="L9" i="28"/>
  <c r="L8" i="28"/>
  <c r="L6" i="28"/>
  <c r="L5" i="28"/>
  <c r="L4" i="28"/>
  <c r="L3" i="28"/>
  <c r="L17" i="21"/>
  <c r="L16" i="21"/>
  <c r="L15" i="21"/>
  <c r="L12" i="21"/>
  <c r="L11" i="21"/>
  <c r="L10" i="21"/>
  <c r="L9" i="21"/>
  <c r="L8" i="21"/>
  <c r="L7" i="21"/>
  <c r="L6" i="21"/>
  <c r="L5" i="21"/>
  <c r="L4" i="21"/>
  <c r="L3" i="21"/>
  <c r="L239" i="12"/>
  <c r="L238" i="12"/>
  <c r="L237" i="12"/>
  <c r="L236" i="12"/>
  <c r="L235" i="12"/>
  <c r="L234" i="12"/>
  <c r="L233" i="12"/>
  <c r="L232" i="12"/>
  <c r="L231" i="12"/>
  <c r="L230" i="12"/>
  <c r="L229" i="12"/>
  <c r="L228" i="12"/>
  <c r="L227" i="12"/>
  <c r="L226" i="12"/>
  <c r="L225" i="12"/>
  <c r="L224" i="12"/>
  <c r="L223" i="12"/>
  <c r="L222" i="12"/>
  <c r="L218" i="12"/>
  <c r="L217" i="12"/>
  <c r="L216" i="12"/>
  <c r="L215" i="12"/>
  <c r="L214" i="12"/>
  <c r="L213" i="12"/>
  <c r="L212" i="12"/>
  <c r="L211" i="12"/>
  <c r="L210" i="12"/>
  <c r="L209" i="12"/>
  <c r="L208" i="12"/>
  <c r="L207" i="12"/>
  <c r="L206" i="12"/>
  <c r="L205" i="12"/>
  <c r="L204" i="12"/>
  <c r="L203" i="12"/>
  <c r="L202" i="12"/>
  <c r="L201" i="12"/>
  <c r="L200" i="12"/>
  <c r="L199" i="12"/>
  <c r="L198" i="12"/>
  <c r="L197" i="12"/>
  <c r="L196" i="12"/>
  <c r="L195" i="12"/>
  <c r="L194" i="12"/>
  <c r="L193" i="12"/>
  <c r="L192" i="12"/>
  <c r="L191" i="12"/>
  <c r="L190" i="12"/>
  <c r="L187" i="12"/>
  <c r="L186" i="12"/>
  <c r="L185" i="12"/>
  <c r="L184" i="12"/>
  <c r="L180" i="12"/>
  <c r="L179" i="12"/>
  <c r="L176" i="12"/>
  <c r="L175" i="12"/>
  <c r="L174" i="12"/>
  <c r="L173" i="12"/>
  <c r="L172" i="12"/>
  <c r="L171" i="12"/>
  <c r="L154" i="12"/>
  <c r="L153" i="12"/>
  <c r="L152" i="12"/>
  <c r="L151" i="12"/>
  <c r="L150" i="12"/>
  <c r="L149" i="12"/>
  <c r="L148" i="12"/>
  <c r="L147" i="12"/>
  <c r="L146" i="12"/>
  <c r="L145" i="12"/>
  <c r="L144" i="12"/>
  <c r="L140" i="12"/>
  <c r="L139" i="12"/>
  <c r="L138" i="12"/>
  <c r="L137" i="12"/>
  <c r="L136" i="12"/>
  <c r="L135" i="12"/>
  <c r="L134" i="12"/>
  <c r="L133" i="12"/>
  <c r="L132" i="12"/>
  <c r="L131" i="12"/>
  <c r="L130" i="12"/>
  <c r="L129" i="12"/>
  <c r="L128" i="12"/>
  <c r="L127" i="12"/>
  <c r="L126" i="12"/>
  <c r="L125" i="12"/>
  <c r="L124" i="12"/>
  <c r="L123" i="12"/>
  <c r="L120" i="12"/>
  <c r="L119" i="12"/>
  <c r="L118" i="12"/>
  <c r="L117" i="12"/>
  <c r="L116" i="12"/>
  <c r="L115" i="12"/>
  <c r="L114" i="12"/>
  <c r="L113" i="12"/>
  <c r="L112" i="12"/>
  <c r="L111" i="12"/>
  <c r="L110" i="12"/>
  <c r="L109" i="12"/>
  <c r="L108" i="12"/>
  <c r="L107" i="12"/>
  <c r="L106" i="12"/>
  <c r="L105" i="12"/>
  <c r="L104" i="12"/>
  <c r="L103" i="12"/>
  <c r="L102" i="12"/>
  <c r="L101" i="12"/>
  <c r="L100" i="12"/>
  <c r="L83" i="12"/>
  <c r="L82" i="12"/>
  <c r="L81" i="12"/>
  <c r="L80" i="12"/>
  <c r="L79" i="12"/>
  <c r="L78" i="12"/>
  <c r="L77" i="12"/>
  <c r="L76" i="12"/>
  <c r="L75" i="12"/>
  <c r="L74" i="12"/>
  <c r="L73" i="12"/>
  <c r="L72" i="12"/>
  <c r="L71" i="12"/>
  <c r="L70" i="12"/>
  <c r="L65" i="12"/>
  <c r="L64"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Q56" i="18"/>
  <c r="Q33" i="18" l="1"/>
  <c r="Q32" i="18"/>
  <c r="Q31" i="18"/>
  <c r="P12" i="30" l="1"/>
  <c r="P11" i="30"/>
  <c r="P10" i="30"/>
  <c r="P9" i="30"/>
  <c r="P8" i="30"/>
  <c r="P7" i="30"/>
  <c r="P6" i="30"/>
  <c r="P5" i="30"/>
  <c r="P4" i="30"/>
  <c r="P3" i="30"/>
  <c r="Q21" i="27"/>
  <c r="Q20" i="27"/>
  <c r="Q19" i="27"/>
  <c r="Q18" i="27"/>
  <c r="Q17" i="27"/>
  <c r="Q16" i="27"/>
  <c r="Q15" i="27"/>
  <c r="Q14" i="27"/>
  <c r="Q13" i="27"/>
  <c r="Q12" i="27"/>
  <c r="Q11" i="27"/>
  <c r="Q8" i="27"/>
  <c r="Q6" i="27"/>
  <c r="Q5" i="27"/>
  <c r="Q4" i="27"/>
  <c r="Q3" i="27"/>
  <c r="R15" i="20"/>
  <c r="R14" i="20"/>
  <c r="R13" i="20"/>
  <c r="R12" i="20"/>
  <c r="R11" i="20"/>
  <c r="R9" i="20"/>
  <c r="R8" i="20"/>
  <c r="R7" i="20"/>
  <c r="R5" i="20"/>
  <c r="R4" i="20"/>
  <c r="R3" i="20"/>
  <c r="Q21" i="9"/>
  <c r="P76" i="7"/>
  <c r="P75" i="7"/>
  <c r="P74" i="7"/>
  <c r="P70" i="7"/>
  <c r="P69" i="7"/>
  <c r="P68" i="7"/>
  <c r="P67" i="7"/>
  <c r="P66" i="7"/>
  <c r="P65" i="7"/>
  <c r="P64" i="7"/>
  <c r="P63" i="7"/>
  <c r="P62" i="7"/>
  <c r="P61" i="7"/>
  <c r="P60" i="7"/>
  <c r="P59" i="7"/>
  <c r="P50" i="7"/>
  <c r="P49" i="7"/>
  <c r="P48" i="7"/>
  <c r="P47" i="7"/>
  <c r="P44" i="7"/>
  <c r="P43" i="7"/>
  <c r="P42" i="7"/>
  <c r="P38" i="7"/>
  <c r="P37" i="7"/>
  <c r="P36" i="7"/>
  <c r="P30" i="7"/>
  <c r="P24" i="7"/>
  <c r="P23" i="7"/>
  <c r="P22" i="7"/>
  <c r="P19" i="7"/>
  <c r="P16" i="7"/>
  <c r="P15" i="7"/>
  <c r="P14" i="7"/>
  <c r="P11" i="7"/>
  <c r="P10" i="7"/>
  <c r="P9" i="7"/>
  <c r="P8" i="7"/>
  <c r="P7" i="7"/>
  <c r="P6" i="7"/>
  <c r="P5" i="7"/>
  <c r="P4" i="7"/>
  <c r="P3" i="7"/>
  <c r="Q17" i="16"/>
  <c r="Q16" i="16"/>
  <c r="Q15" i="16"/>
  <c r="Q14" i="16"/>
  <c r="Q13" i="16"/>
  <c r="Q12" i="16"/>
  <c r="Q11" i="16"/>
  <c r="Q10" i="16"/>
  <c r="Q9" i="16"/>
  <c r="Q8" i="16"/>
  <c r="Q7" i="16"/>
  <c r="Q6" i="16"/>
  <c r="Q3" i="16"/>
  <c r="Q18" i="26"/>
  <c r="Q17" i="26"/>
  <c r="Q16" i="26"/>
  <c r="Q15" i="26"/>
  <c r="Q14" i="26"/>
  <c r="Q13" i="26"/>
  <c r="Q12" i="26"/>
  <c r="Q10" i="26"/>
  <c r="Q5" i="26"/>
  <c r="Q4" i="26"/>
  <c r="Q3" i="26"/>
  <c r="Q235" i="25"/>
  <c r="Q234" i="25"/>
  <c r="Q233" i="25"/>
  <c r="Q232" i="25"/>
  <c r="Q229" i="25"/>
  <c r="Q228" i="25"/>
  <c r="Q227" i="25"/>
  <c r="Q226" i="25"/>
  <c r="Q225" i="25"/>
  <c r="Q224" i="25"/>
  <c r="Q223" i="25"/>
  <c r="Q222" i="25"/>
  <c r="Q221" i="25"/>
  <c r="Q220" i="25"/>
  <c r="Q219" i="25"/>
  <c r="Q218" i="25"/>
  <c r="Q217" i="25"/>
  <c r="Q164" i="25"/>
  <c r="Q163" i="25"/>
  <c r="Q162" i="25"/>
  <c r="Q161" i="25"/>
  <c r="Q34" i="25"/>
  <c r="Q33" i="25"/>
  <c r="Q32" i="25"/>
  <c r="Q31" i="25"/>
  <c r="Q5" i="25"/>
  <c r="Q4" i="25"/>
  <c r="Q3" i="25"/>
  <c r="Q55" i="18"/>
  <c r="Q54" i="18"/>
  <c r="Q53" i="18"/>
  <c r="Q49" i="18"/>
  <c r="Q48" i="18"/>
  <c r="Q47" i="18"/>
  <c r="Q44" i="18"/>
  <c r="Q43" i="18"/>
  <c r="Q42" i="18"/>
  <c r="Q41" i="18"/>
  <c r="Q40" i="18"/>
  <c r="Q39" i="18"/>
  <c r="Q38" i="18"/>
  <c r="Q35" i="18"/>
  <c r="Q34" i="18"/>
  <c r="Q30" i="18"/>
  <c r="Q29" i="18"/>
  <c r="Q28" i="18"/>
  <c r="Q27" i="18"/>
  <c r="Q26" i="18"/>
  <c r="Q25" i="18"/>
  <c r="Q24" i="18"/>
  <c r="Q23" i="18"/>
  <c r="Q22" i="18"/>
  <c r="Q21" i="18"/>
  <c r="Q20" i="18"/>
  <c r="Q19" i="18"/>
  <c r="Q16" i="18"/>
  <c r="Q15" i="18"/>
  <c r="Q14" i="18"/>
  <c r="Q13" i="18"/>
  <c r="Q12" i="18"/>
  <c r="Q11" i="18"/>
  <c r="Q10" i="18"/>
  <c r="Q9" i="18"/>
  <c r="Q8" i="18"/>
  <c r="Q7" i="18"/>
  <c r="Q6" i="18"/>
  <c r="Q5" i="18"/>
  <c r="Q4" i="18"/>
  <c r="Q75" i="19"/>
  <c r="Q74" i="19"/>
  <c r="Q69" i="19"/>
  <c r="Q68" i="19"/>
  <c r="Q67" i="19"/>
  <c r="Q66" i="19"/>
  <c r="Q65" i="19"/>
  <c r="Q64" i="19"/>
  <c r="Q63" i="19"/>
  <c r="Q62" i="19"/>
  <c r="Q59" i="19"/>
  <c r="Q58" i="19"/>
  <c r="Q57" i="19"/>
  <c r="Q56" i="19"/>
  <c r="Q53" i="19"/>
  <c r="Q52" i="19"/>
  <c r="Q51" i="19"/>
  <c r="Q50" i="19"/>
  <c r="Q49" i="19"/>
  <c r="Q48" i="19"/>
  <c r="Q45" i="19"/>
  <c r="Q44" i="19"/>
  <c r="Q43" i="19"/>
  <c r="Q42" i="19"/>
  <c r="Q41" i="19"/>
  <c r="Q40" i="19"/>
  <c r="Q37" i="19"/>
  <c r="Q34" i="19"/>
  <c r="Q33" i="19"/>
  <c r="Q32" i="19"/>
  <c r="Q31" i="19"/>
  <c r="Q30" i="19"/>
  <c r="Q29" i="19"/>
  <c r="Q28" i="19"/>
  <c r="Q27" i="19"/>
  <c r="Q26" i="19"/>
  <c r="Q25" i="19"/>
  <c r="Q24" i="19"/>
  <c r="Q23" i="19"/>
  <c r="Q22" i="19"/>
  <c r="Q21" i="19"/>
  <c r="Q20" i="19"/>
  <c r="Q19" i="19"/>
  <c r="Q18" i="19"/>
  <c r="Q15" i="19"/>
  <c r="Q14" i="19"/>
  <c r="Q13" i="19"/>
  <c r="Q12" i="19"/>
  <c r="Q11" i="19"/>
  <c r="Q8" i="19"/>
  <c r="Q7" i="19"/>
  <c r="Q6" i="19"/>
  <c r="Q5" i="19"/>
  <c r="Q4" i="19"/>
  <c r="Q3" i="19"/>
  <c r="Q13" i="14"/>
  <c r="Q11" i="14"/>
  <c r="Q10" i="14"/>
  <c r="Q9" i="14"/>
  <c r="Q8" i="14"/>
  <c r="Q7" i="14"/>
  <c r="Q6" i="14"/>
  <c r="Q5" i="14"/>
  <c r="Q4" i="14"/>
  <c r="Q3" i="14"/>
  <c r="Q3" i="5"/>
  <c r="Q14" i="5"/>
  <c r="Q13" i="5"/>
  <c r="Q12" i="5"/>
  <c r="Q11" i="5"/>
  <c r="Q8" i="5"/>
  <c r="Q7" i="5"/>
  <c r="Q6" i="5"/>
  <c r="Q5" i="5"/>
  <c r="Q4" i="5"/>
  <c r="Q21" i="28"/>
  <c r="Q19" i="28"/>
  <c r="Q13" i="28"/>
  <c r="Q12" i="28"/>
  <c r="Q11" i="28"/>
  <c r="Q10" i="28"/>
  <c r="Q9" i="28"/>
  <c r="Q8" i="28"/>
  <c r="Q6" i="28"/>
  <c r="Q5" i="28"/>
  <c r="Q4" i="28"/>
  <c r="Q3" i="28"/>
  <c r="Q26" i="28"/>
  <c r="Q25" i="28"/>
  <c r="Q24" i="28"/>
  <c r="Q50" i="28"/>
  <c r="Q49" i="28"/>
  <c r="Q55" i="28"/>
  <c r="Q54" i="28"/>
  <c r="Q53" i="28"/>
  <c r="Q5" i="12"/>
  <c r="Q4" i="12"/>
  <c r="Q3" i="12"/>
  <c r="Q10" i="12"/>
  <c r="Q9" i="12"/>
  <c r="Q8" i="12"/>
  <c r="K4" i="15"/>
  <c r="K5" i="15"/>
  <c r="L5" i="15" s="1"/>
  <c r="M5" i="15" s="1"/>
  <c r="K6" i="15"/>
  <c r="K9" i="15"/>
  <c r="L9" i="15" s="1"/>
  <c r="M9" i="15" s="1"/>
  <c r="N9" i="15" s="1"/>
  <c r="K10" i="15"/>
  <c r="L10" i="15" s="1"/>
  <c r="M10" i="15" s="1"/>
  <c r="N10" i="15" s="1"/>
  <c r="K11" i="15"/>
  <c r="L11" i="15" s="1"/>
  <c r="M11" i="15" s="1"/>
  <c r="N11" i="15" s="1"/>
  <c r="K12" i="15"/>
  <c r="L12" i="15" s="1"/>
  <c r="M12" i="15" s="1"/>
  <c r="N12" i="15" s="1"/>
  <c r="K13" i="15"/>
  <c r="L13" i="15" s="1"/>
  <c r="M13" i="15" s="1"/>
  <c r="N13" i="15" s="1"/>
  <c r="K3" i="15"/>
  <c r="H10" i="26" l="1"/>
  <c r="H18" i="26" l="1"/>
  <c r="H17" i="26"/>
  <c r="H14" i="26"/>
  <c r="H13" i="26"/>
  <c r="H12" i="26"/>
  <c r="H5" i="26"/>
  <c r="F6" i="21" l="1"/>
  <c r="F5" i="21"/>
  <c r="F15" i="20" l="1"/>
  <c r="F13" i="20"/>
  <c r="F12" i="20"/>
  <c r="F14" i="20"/>
  <c r="F8" i="20"/>
  <c r="F11" i="20"/>
  <c r="F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Stevenson, Jackie</author>
  </authors>
  <commentList>
    <comment ref="A5" authorId="0" shapeId="0" xr:uid="{00000000-0006-0000-0200-000001000000}">
      <text>
        <r>
          <rPr>
            <b/>
            <sz val="20"/>
            <color indexed="81"/>
            <rFont val="Tahoma"/>
            <family val="2"/>
          </rPr>
          <t>Stevenson, Jackie:</t>
        </r>
        <r>
          <rPr>
            <sz val="20"/>
            <color indexed="81"/>
            <rFont val="Tahoma"/>
            <family val="2"/>
          </rPr>
          <t xml:space="preserve">
</t>
        </r>
        <r>
          <rPr>
            <sz val="10"/>
            <color indexed="81"/>
            <rFont val="Tahoma"/>
            <family val="2"/>
          </rPr>
          <t>Pauline Casey for Brunton Hall, Town House, Corn Exchange and Town/Community Halls
Prestonpans:
Aldhammer House (Val Hynd)
Town Hall (Gordon Horsburgh)</t>
        </r>
      </text>
    </comment>
    <comment ref="A6" authorId="0" shapeId="0" xr:uid="{00000000-0006-0000-0200-000002000000}">
      <text>
        <r>
          <rPr>
            <b/>
            <sz val="20"/>
            <color indexed="81"/>
            <rFont val="Tahoma"/>
            <family val="2"/>
          </rPr>
          <t>Stevenson, Jackie:</t>
        </r>
        <r>
          <rPr>
            <sz val="20"/>
            <color indexed="81"/>
            <rFont val="Tahoma"/>
            <family val="2"/>
          </rPr>
          <t xml:space="preserve">
charges uplifted as per TR 25/04/19</t>
        </r>
      </text>
    </comment>
    <comment ref="A7" authorId="0" shapeId="0" xr:uid="{00000000-0006-0000-0200-000003000000}">
      <text>
        <r>
          <rPr>
            <b/>
            <sz val="20"/>
            <color indexed="81"/>
            <rFont val="Tahoma"/>
            <family val="2"/>
          </rPr>
          <t>Stevenson, Jackie:</t>
        </r>
        <r>
          <rPr>
            <sz val="20"/>
            <color indexed="81"/>
            <rFont val="Tahoma"/>
            <family val="2"/>
          </rPr>
          <t xml:space="preserve">
Stuart Pryde
</t>
        </r>
      </text>
    </comment>
    <comment ref="A8" authorId="0" shapeId="0" xr:uid="{00000000-0006-0000-0200-000004000000}">
      <text>
        <r>
          <rPr>
            <b/>
            <sz val="20"/>
            <color indexed="81"/>
            <rFont val="Tahoma"/>
            <family val="2"/>
          </rPr>
          <t>Stevenson, Jackie:</t>
        </r>
        <r>
          <rPr>
            <sz val="20"/>
            <color indexed="81"/>
            <rFont val="Tahoma"/>
            <family val="2"/>
          </rPr>
          <t xml:space="preserve">
Neil Clark</t>
        </r>
      </text>
    </comment>
    <comment ref="A9" authorId="0" shapeId="0" xr:uid="{00000000-0006-0000-0200-000005000000}">
      <text>
        <r>
          <rPr>
            <b/>
            <sz val="20"/>
            <color indexed="81"/>
            <rFont val="Tahoma"/>
            <family val="2"/>
          </rPr>
          <t>Stevenson, Jackie:</t>
        </r>
        <r>
          <rPr>
            <sz val="20"/>
            <color indexed="81"/>
            <rFont val="Tahoma"/>
            <family val="2"/>
          </rPr>
          <t xml:space="preserve">
Neil Clark</t>
        </r>
      </text>
    </comment>
    <comment ref="A10" authorId="0" shapeId="0" xr:uid="{00000000-0006-0000-0200-000006000000}">
      <text>
        <r>
          <rPr>
            <b/>
            <sz val="20"/>
            <color indexed="81"/>
            <rFont val="Tahoma"/>
            <family val="2"/>
          </rPr>
          <t>Stevenson, Jackie:</t>
        </r>
        <r>
          <rPr>
            <sz val="20"/>
            <color indexed="81"/>
            <rFont val="Tahoma"/>
            <family val="2"/>
          </rPr>
          <t xml:space="preserve">
Alan Stubbs/Tom Reid</t>
        </r>
      </text>
    </comment>
    <comment ref="A12" authorId="0" shapeId="0" xr:uid="{00000000-0006-0000-0200-000007000000}">
      <text>
        <r>
          <rPr>
            <b/>
            <sz val="20"/>
            <color indexed="81"/>
            <rFont val="Tahoma"/>
            <family val="2"/>
          </rPr>
          <t>Stevenson, Jackie:</t>
        </r>
        <r>
          <rPr>
            <sz val="20"/>
            <color indexed="81"/>
            <rFont val="Tahoma"/>
            <family val="2"/>
          </rPr>
          <t xml:space="preserve">
Maree Winter</t>
        </r>
      </text>
    </comment>
    <comment ref="A13" authorId="0" shapeId="0" xr:uid="{00000000-0006-0000-0200-000008000000}">
      <text>
        <r>
          <rPr>
            <b/>
            <sz val="20"/>
            <color indexed="81"/>
            <rFont val="Tahoma"/>
            <family val="2"/>
          </rPr>
          <t>Stevenson, Jackie:</t>
        </r>
        <r>
          <rPr>
            <sz val="20"/>
            <color indexed="81"/>
            <rFont val="Tahoma"/>
            <family val="2"/>
          </rPr>
          <t xml:space="preserve">
Jim Lynch</t>
        </r>
      </text>
    </comment>
    <comment ref="A14" authorId="0" shapeId="0" xr:uid="{00000000-0006-0000-0200-000009000000}">
      <text>
        <r>
          <rPr>
            <b/>
            <sz val="20"/>
            <color indexed="81"/>
            <rFont val="Tahoma"/>
            <family val="2"/>
          </rPr>
          <t>Stevenson, Jackie:</t>
        </r>
        <r>
          <rPr>
            <sz val="20"/>
            <color indexed="81"/>
            <rFont val="Tahoma"/>
            <family val="2"/>
          </rPr>
          <t xml:space="preserve">
Derek Oliver</t>
        </r>
      </text>
    </comment>
    <comment ref="A15" authorId="0" shapeId="0" xr:uid="{00000000-0006-0000-0200-00000A000000}">
      <text>
        <r>
          <rPr>
            <b/>
            <sz val="20"/>
            <color indexed="81"/>
            <rFont val="Tahoma"/>
            <family val="2"/>
          </rPr>
          <t>Stevenson, Jackie:</t>
        </r>
        <r>
          <rPr>
            <sz val="20"/>
            <color indexed="81"/>
            <rFont val="Tahoma"/>
            <family val="2"/>
          </rPr>
          <t xml:space="preserve">
Eileen Morrison and senior team</t>
        </r>
      </text>
    </comment>
    <comment ref="A16" authorId="0" shapeId="0" xr:uid="{00000000-0006-0000-0200-00000B000000}">
      <text>
        <r>
          <rPr>
            <b/>
            <sz val="20"/>
            <color indexed="81"/>
            <rFont val="Tahoma"/>
            <family val="2"/>
          </rPr>
          <t>Stevenson, Jackie:</t>
        </r>
        <r>
          <rPr>
            <sz val="20"/>
            <color indexed="81"/>
            <rFont val="Tahoma"/>
            <family val="2"/>
          </rPr>
          <t xml:space="preserve">
Liz Brookes/Keith Christie</t>
        </r>
      </text>
    </comment>
    <comment ref="A17" authorId="0" shapeId="0" xr:uid="{00000000-0006-0000-0200-00000C000000}">
      <text>
        <r>
          <rPr>
            <b/>
            <sz val="20"/>
            <color indexed="81"/>
            <rFont val="Tahoma"/>
            <family val="2"/>
          </rPr>
          <t>Stevenson, Jackie:</t>
        </r>
        <r>
          <rPr>
            <sz val="20"/>
            <color indexed="81"/>
            <rFont val="Tahoma"/>
            <family val="2"/>
          </rPr>
          <t xml:space="preserve">
Bryan Davies</t>
        </r>
      </text>
    </comment>
    <comment ref="A18" authorId="0" shapeId="0" xr:uid="{00000000-0006-0000-0200-00000D000000}">
      <text>
        <r>
          <rPr>
            <b/>
            <sz val="20"/>
            <color indexed="81"/>
            <rFont val="Tahoma"/>
            <family val="2"/>
          </rPr>
          <t>Stevenson, Jackie:</t>
        </r>
        <r>
          <rPr>
            <sz val="20"/>
            <color indexed="81"/>
            <rFont val="Tahoma"/>
            <family val="2"/>
          </rPr>
          <t xml:space="preserve">
Andrea Harnaman</t>
        </r>
      </text>
    </comment>
    <comment ref="A19" authorId="0" shapeId="0" xr:uid="{00000000-0006-0000-0200-00000E000000}">
      <text>
        <r>
          <rPr>
            <b/>
            <sz val="20"/>
            <color indexed="81"/>
            <rFont val="Tahoma"/>
            <family val="2"/>
          </rPr>
          <t>Stevenson, Jackie:</t>
        </r>
        <r>
          <rPr>
            <sz val="20"/>
            <color indexed="81"/>
            <rFont val="Tahoma"/>
            <family val="2"/>
          </rPr>
          <t xml:space="preserve">
Diane Robertson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Stevenson, Jackie</author>
  </authors>
  <commentList>
    <comment ref="A1" authorId="0" shapeId="0" xr:uid="{00000000-0006-0000-0F00-000001000000}">
      <text>
        <r>
          <rPr>
            <b/>
            <sz val="20"/>
            <color indexed="81"/>
            <rFont val="Tahoma"/>
            <family val="2"/>
          </rPr>
          <t>Stevenson, Jackie:</t>
        </r>
        <r>
          <rPr>
            <sz val="20"/>
            <color indexed="81"/>
            <rFont val="Tahoma"/>
            <family val="2"/>
          </rPr>
          <t xml:space="preserve">
charges to remain the same at present as per </t>
        </r>
      </text>
    </comment>
    <comment ref="Q1" authorId="0" shapeId="0" xr:uid="{00000000-0006-0000-0F00-000002000000}">
      <text>
        <r>
          <rPr>
            <b/>
            <sz val="20"/>
            <color indexed="81"/>
            <rFont val="Tahoma"/>
            <family val="2"/>
          </rPr>
          <t>Stevenson, Jackie:</t>
        </r>
        <r>
          <rPr>
            <sz val="20"/>
            <color indexed="81"/>
            <rFont val="Tahoma"/>
            <family val="2"/>
          </rPr>
          <t xml:space="preserve">
VAT status to be confirmed by Liz Denovan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Conlon, Matthew</author>
    <author>Stevenson, Jackie</author>
  </authors>
  <commentList>
    <comment ref="A67" authorId="0" shapeId="0" xr:uid="{00000000-0006-0000-0300-000001000000}">
      <text>
        <r>
          <rPr>
            <b/>
            <sz val="9"/>
            <color indexed="81"/>
            <rFont val="Tahoma"/>
            <family val="2"/>
          </rPr>
          <t>Conlon, Matthew:</t>
        </r>
        <r>
          <rPr>
            <sz val="9"/>
            <color indexed="81"/>
            <rFont val="Tahoma"/>
            <family val="2"/>
          </rPr>
          <t xml:space="preserve">
Leased to Gullane Village Association per e-mail from Doug Haig 19/05/22</t>
        </r>
      </text>
    </comment>
    <comment ref="A183" authorId="1" shapeId="0" xr:uid="{00000000-0006-0000-0300-000002000000}">
      <text>
        <r>
          <rPr>
            <b/>
            <sz val="20"/>
            <color indexed="81"/>
            <rFont val="Tahoma"/>
            <family val="2"/>
          </rPr>
          <t>Stevenson, Jackie:</t>
        </r>
        <r>
          <rPr>
            <sz val="20"/>
            <color indexed="81"/>
            <rFont val="Tahoma"/>
            <family val="2"/>
          </rPr>
          <t xml:space="preserve">
Synthetic grass pitch youth club rate deleted as per DG 18/03/19</t>
        </r>
      </text>
    </comment>
    <comment ref="A221" authorId="1" shapeId="0" xr:uid="{00000000-0006-0000-0300-000003000000}">
      <text>
        <r>
          <rPr>
            <b/>
            <sz val="20"/>
            <color indexed="81"/>
            <rFont val="Tahoma"/>
            <family val="2"/>
          </rPr>
          <t>Stevenson, Jackie:</t>
        </r>
        <r>
          <rPr>
            <sz val="20"/>
            <color indexed="81"/>
            <rFont val="Tahoma"/>
            <family val="2"/>
          </rPr>
          <t xml:space="preserve">
charges as per DG 29/03</t>
        </r>
      </text>
    </comment>
    <comment ref="A244" authorId="1" shapeId="0" xr:uid="{00000000-0006-0000-0300-000004000000}">
      <text>
        <r>
          <rPr>
            <b/>
            <sz val="20"/>
            <color indexed="81"/>
            <rFont val="Tahoma"/>
            <family val="2"/>
          </rPr>
          <t>Stevenson, Jackie:</t>
        </r>
        <r>
          <rPr>
            <sz val="20"/>
            <color indexed="81"/>
            <rFont val="Tahoma"/>
            <family val="2"/>
          </rPr>
          <t xml:space="preserve">
</t>
        </r>
        <r>
          <rPr>
            <sz val="14"/>
            <color indexed="81"/>
            <rFont val="Tahoma"/>
            <family val="2"/>
          </rPr>
          <t>Longniddry CC deleted as details above
Red School Youth Centre deleted as per DG 18/03/19 - closing end March
Stoneyhill CC deleted as per DG 18/03/19 - closing end June
North Berwick CC - website deleted as not working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Stevenson, Jackie</author>
  </authors>
  <commentList>
    <comment ref="A2" authorId="0" shapeId="0" xr:uid="{00000000-0006-0000-0400-000001000000}">
      <text>
        <r>
          <rPr>
            <b/>
            <sz val="20"/>
            <color indexed="81"/>
            <rFont val="Tahoma"/>
            <family val="2"/>
          </rPr>
          <t>Stevenson, Jackie:</t>
        </r>
        <r>
          <rPr>
            <sz val="20"/>
            <color indexed="81"/>
            <rFont val="Tahoma"/>
            <family val="2"/>
          </rPr>
          <t xml:space="preserve">
increased as per TR 25/04/19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Stevenson, Jackie</author>
  </authors>
  <commentList>
    <comment ref="A2" authorId="0" shapeId="0" xr:uid="{00000000-0006-0000-0500-000001000000}">
      <text>
        <r>
          <rPr>
            <b/>
            <sz val="20"/>
            <color indexed="81"/>
            <rFont val="Tahoma"/>
            <family val="2"/>
          </rPr>
          <t>Stevenson, Jackie:</t>
        </r>
        <r>
          <rPr>
            <sz val="20"/>
            <color indexed="81"/>
            <rFont val="Tahoma"/>
            <family val="2"/>
          </rPr>
          <t xml:space="preserve">
Scattering of ashes removed as not permissible by law as per SP 14/03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Stevenson, Jackie</author>
  </authors>
  <commentList>
    <comment ref="A1" authorId="0" shapeId="0" xr:uid="{00000000-0006-0000-0800-000001000000}">
      <text>
        <r>
          <rPr>
            <b/>
            <sz val="20"/>
            <color indexed="81"/>
            <rFont val="Tahoma"/>
            <family val="2"/>
          </rPr>
          <t>Stevenson, Jackie:</t>
        </r>
        <r>
          <rPr>
            <sz val="20"/>
            <color indexed="81"/>
            <rFont val="Tahoma"/>
            <family val="2"/>
          </rPr>
          <t xml:space="preserve">
no change as charges increased significantly 2018/19 as per AS 27/03/2019.  Charges uplifted as per AS 02/04/19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Stevenson, Jackie</author>
  </authors>
  <commentList>
    <comment ref="A1" authorId="0" shapeId="0" xr:uid="{00000000-0006-0000-0900-000001000000}">
      <text>
        <r>
          <rPr>
            <b/>
            <sz val="20"/>
            <color indexed="81"/>
            <rFont val="Tahoma"/>
            <family val="2"/>
          </rPr>
          <t>Stevenson, Jackie:</t>
        </r>
        <r>
          <rPr>
            <sz val="20"/>
            <color indexed="81"/>
            <rFont val="Tahoma"/>
            <family val="2"/>
          </rPr>
          <t xml:space="preserve">
fees set by government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Stevenson, Jackie</author>
    <author>Holmes, Connor</author>
  </authors>
  <commentList>
    <comment ref="A1" authorId="0" shapeId="0" xr:uid="{00000000-0006-0000-0A00-000001000000}">
      <text>
        <r>
          <rPr>
            <b/>
            <sz val="20"/>
            <color indexed="81"/>
            <rFont val="Tahoma"/>
            <family val="2"/>
          </rPr>
          <t>Stevenson, Jackie:</t>
        </r>
        <r>
          <rPr>
            <sz val="20"/>
            <color indexed="81"/>
            <rFont val="Tahoma"/>
            <family val="2"/>
          </rPr>
          <t xml:space="preserve">
Commercial Fairground (Temporary) deleted as per RC 29/03/19</t>
        </r>
      </text>
    </comment>
    <comment ref="E1" authorId="1" shapeId="0" xr:uid="{00000000-0006-0000-0A00-000002000000}">
      <text>
        <r>
          <rPr>
            <b/>
            <sz val="9"/>
            <color indexed="81"/>
            <rFont val="Tahoma"/>
            <family val="2"/>
          </rPr>
          <t>Holmes, Connor:</t>
        </r>
        <r>
          <rPr>
            <sz val="9"/>
            <color indexed="81"/>
            <rFont val="Tahoma"/>
            <family val="2"/>
          </rPr>
          <t xml:space="preserve">
2.2% rounded in line with RPI.</t>
        </r>
      </text>
    </comment>
    <comment ref="A126" authorId="0" shapeId="0" xr:uid="{00000000-0006-0000-0A00-000003000000}">
      <text>
        <r>
          <rPr>
            <b/>
            <sz val="20"/>
            <color indexed="81"/>
            <rFont val="Tahoma"/>
            <family val="2"/>
          </rPr>
          <t>Stevenson, Jackie:</t>
        </r>
        <r>
          <rPr>
            <sz val="20"/>
            <color indexed="81"/>
            <rFont val="Tahoma"/>
            <family val="2"/>
          </rPr>
          <t xml:space="preserve">
non-commercial charge deleted as per MW 28/02/19</t>
        </r>
      </text>
    </comment>
    <comment ref="A184" authorId="0" shapeId="0" xr:uid="{00000000-0006-0000-0A00-000004000000}">
      <text>
        <r>
          <rPr>
            <b/>
            <sz val="20"/>
            <color indexed="81"/>
            <rFont val="Tahoma"/>
            <family val="2"/>
          </rPr>
          <t>Stevenson, Jackie:</t>
        </r>
        <r>
          <rPr>
            <sz val="20"/>
            <color indexed="81"/>
            <rFont val="Tahoma"/>
            <family val="2"/>
          </rPr>
          <t xml:space="preserve">
fees set by Government as per MW 28/03</t>
        </r>
      </text>
    </comment>
    <comment ref="A192" authorId="0" shapeId="0" xr:uid="{83D30ADC-B66B-43B2-AE9D-BF033ADF95D4}">
      <text>
        <r>
          <rPr>
            <b/>
            <sz val="20"/>
            <color indexed="81"/>
            <rFont val="Tahoma"/>
            <family val="2"/>
          </rPr>
          <t>Stevenson, Jackie:</t>
        </r>
        <r>
          <rPr>
            <sz val="20"/>
            <color indexed="81"/>
            <rFont val="Tahoma"/>
            <family val="2"/>
          </rPr>
          <t xml:space="preserve">
fees set by Government as per MW 28/03</t>
        </r>
      </text>
    </comment>
    <comment ref="A211" authorId="0" shapeId="0" xr:uid="{7FD225B7-75BC-4236-AB8D-1F9B65B40E80}">
      <text>
        <r>
          <rPr>
            <b/>
            <sz val="20"/>
            <color indexed="81"/>
            <rFont val="Tahoma"/>
            <family val="2"/>
          </rPr>
          <t>Stevenson, Jackie:</t>
        </r>
        <r>
          <rPr>
            <sz val="20"/>
            <color indexed="81"/>
            <rFont val="Tahoma"/>
            <family val="2"/>
          </rPr>
          <t xml:space="preserve">
fees set by Government as per MW 28/03</t>
        </r>
      </text>
    </comment>
    <comment ref="A216" authorId="0" shapeId="0" xr:uid="{00000000-0006-0000-0A00-000005000000}">
      <text>
        <r>
          <rPr>
            <b/>
            <sz val="20"/>
            <color indexed="81"/>
            <rFont val="Tahoma"/>
            <family val="2"/>
          </rPr>
          <t>Stevenson, Jackie:</t>
        </r>
        <r>
          <rPr>
            <sz val="20"/>
            <color indexed="81"/>
            <rFont val="Tahoma"/>
            <family val="2"/>
          </rPr>
          <t xml:space="preserve">
fees set by Government as per MW 28/03</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Stevenson, Jackie</author>
  </authors>
  <commentList>
    <comment ref="A1" authorId="0" shapeId="0" xr:uid="{00000000-0006-0000-0C00-000001000000}">
      <text>
        <r>
          <rPr>
            <b/>
            <sz val="20"/>
            <color indexed="81"/>
            <rFont val="Tahoma"/>
            <family val="2"/>
          </rPr>
          <t>Stevenson, Jackie:</t>
        </r>
        <r>
          <rPr>
            <sz val="20"/>
            <color indexed="81"/>
            <rFont val="Tahoma"/>
            <family val="2"/>
          </rPr>
          <t xml:space="preserve">
As per Derek Oliver 02/04/19</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Stevenson, Jackie</author>
  </authors>
  <commentList>
    <comment ref="A14" authorId="0" shapeId="0" xr:uid="{00000000-0006-0000-0E00-000001000000}">
      <text>
        <r>
          <rPr>
            <b/>
            <sz val="20"/>
            <color indexed="81"/>
            <rFont val="Tahoma"/>
            <family val="2"/>
          </rPr>
          <t>Stevenson, Jackie:</t>
        </r>
        <r>
          <rPr>
            <sz val="20"/>
            <color indexed="81"/>
            <rFont val="Tahoma"/>
            <family val="2"/>
          </rPr>
          <t xml:space="preserve">
deposit/cancellations amended as per Keith 30/04/19</t>
        </r>
      </text>
    </comment>
    <comment ref="D46" authorId="0" shapeId="0" xr:uid="{00000000-0006-0000-0E00-000002000000}">
      <text>
        <r>
          <rPr>
            <b/>
            <sz val="20"/>
            <color indexed="81"/>
            <rFont val="Tahoma"/>
            <family val="2"/>
          </rPr>
          <t>Stevenson, Jackie:</t>
        </r>
        <r>
          <rPr>
            <sz val="20"/>
            <color indexed="81"/>
            <rFont val="Tahoma"/>
            <family val="2"/>
          </rPr>
          <t xml:space="preserve">
amended as per Keith 30/04/19</t>
        </r>
      </text>
    </comment>
  </commentList>
</comments>
</file>

<file path=xl/sharedStrings.xml><?xml version="1.0" encoding="utf-8"?>
<sst xmlns="http://schemas.openxmlformats.org/spreadsheetml/2006/main" count="4590" uniqueCount="1179">
  <si>
    <t>2017/18 Charge</t>
  </si>
  <si>
    <t>Discretionary/ Non-discretionary</t>
  </si>
  <si>
    <t>VAT</t>
  </si>
  <si>
    <t>Date applicable</t>
  </si>
  <si>
    <t>Inclusive</t>
  </si>
  <si>
    <t>Per hour</t>
  </si>
  <si>
    <t>Per day</t>
  </si>
  <si>
    <t>Meeting Room</t>
  </si>
  <si>
    <t>2018/19 Charge £</t>
  </si>
  <si>
    <t>Main Hall Hire Only - Charitible and Voluntary Organisations</t>
  </si>
  <si>
    <t>Per sheet</t>
  </si>
  <si>
    <t>* these bookings require a 25% non-refundable deposit</t>
  </si>
  <si>
    <t>AMENITY AND COUNTRYSIDE</t>
  </si>
  <si>
    <t>Per lair</t>
  </si>
  <si>
    <t>Purchase of ground: Lairs for coffin remains</t>
  </si>
  <si>
    <t>Purchase of ground: Lairs for cremated remains  (only available where ground conditions prevent a full coffin interment)</t>
  </si>
  <si>
    <t>Per internment</t>
  </si>
  <si>
    <t>Memorial Stones: Maintenance fee for headstones, as per details given on approval to erect notification</t>
  </si>
  <si>
    <t>Memorial Stones: Cost of pre-formed or individual foundation charged on application to erect</t>
  </si>
  <si>
    <t>Other Charges: Re-issue/Replacement/Transfer of Lair Certificate</t>
  </si>
  <si>
    <t>Other Charges: Buy back of unused Lair - 50% of current purchase price</t>
  </si>
  <si>
    <t>Excluding</t>
  </si>
  <si>
    <t>Per headstone</t>
  </si>
  <si>
    <t>Per certificate</t>
  </si>
  <si>
    <t>Allotments - Full Plot</t>
  </si>
  <si>
    <t>Per year</t>
  </si>
  <si>
    <t>Floral Displays</t>
  </si>
  <si>
    <t>Hanging Basket - Supply (summer season)</t>
  </si>
  <si>
    <t>Day Membership (full rate)</t>
  </si>
  <si>
    <t>Coached Sessions: Members - Aerobics/Keep Fit (full rate)</t>
  </si>
  <si>
    <t>Coached Sessions: Members - Other Sessions (full rate)</t>
  </si>
  <si>
    <t>Coached Sessions: Non-Members - Other Sessions (full rate)</t>
  </si>
  <si>
    <t>Main Hall Hire Only - Non-Profit Making Organisations (full rate)</t>
  </si>
  <si>
    <t>Main Hall Hire Only - Commercial Organisations (full rate)</t>
  </si>
  <si>
    <t>Grass Pitch (full rate)</t>
  </si>
  <si>
    <t>Synthetic Grass Pitch (full rate)</t>
  </si>
  <si>
    <t>Other Amenity Charges:</t>
  </si>
  <si>
    <t>Burial Grounds:</t>
  </si>
  <si>
    <t>Showground Sites (5 day booking):</t>
  </si>
  <si>
    <t>Bleachingfield, Dunbar / Goose Green, Gullane / Whittingehame Drive, Haddington / Recreation Park, North Berwick</t>
  </si>
  <si>
    <t>Large Site (between 20 &amp; 30 shows/stands)</t>
  </si>
  <si>
    <t>Per 5 day booking</t>
  </si>
  <si>
    <t>Medium Site (up to 20 shows/stands)</t>
  </si>
  <si>
    <t>Small Site (less than 10 shows/stands)</t>
  </si>
  <si>
    <t>Additional days charged at pro-rata</t>
  </si>
  <si>
    <t>Long Term Lets (Public Park or Showground)</t>
  </si>
  <si>
    <t>POA</t>
  </si>
  <si>
    <t>OTHER USEFUL CONTACTS:</t>
  </si>
  <si>
    <t>Per booking</t>
  </si>
  <si>
    <t>Main Hall Hire (incl of bar, catering &amp; cloakroom facilities) - Charitable and Voluntary Organisations*</t>
  </si>
  <si>
    <t>Main Hall Hire (incl of bar, catering &amp; cloakroom facilities) - Non-Profit Making Organisations*</t>
  </si>
  <si>
    <t>Main Hall Hire (incl of bar, catering &amp; cloakroom facilities) - Commercial Organisations*</t>
  </si>
  <si>
    <t>Prestonpans Community Centre - Tel: 01875 813349</t>
  </si>
  <si>
    <t>Birthday Parties - Hall Hire including bouncy castle</t>
  </si>
  <si>
    <t>Per 3 hour session</t>
  </si>
  <si>
    <t>USEFUL CONTACTS</t>
  </si>
  <si>
    <t>Amisfield Golf Course, Haddington - Tel: 01620 823627 (Office) or 01620 822727 (Starter)</t>
  </si>
  <si>
    <t>East Links Golf Course, The Glen Golf Club, North Berwick - Tel: 01620 892726</t>
  </si>
  <si>
    <t>Musselburgh Links, The Old Course Course - Tel: 0131 653 5122</t>
  </si>
  <si>
    <t>Winterfield Golf Course, Dunbar - Tel: 01368 863562</t>
  </si>
  <si>
    <t>Moorings (length only/metres &amp; 10ths, floating or hard standing if available.  Annual Charge only - All boats</t>
  </si>
  <si>
    <t>Per metre</t>
  </si>
  <si>
    <t>Dinghy Parking</t>
  </si>
  <si>
    <t>Per space, per annum</t>
  </si>
  <si>
    <t>Launching</t>
  </si>
  <si>
    <t>Per annum</t>
  </si>
  <si>
    <t>Overnight Visitors</t>
  </si>
  <si>
    <t>Per night</t>
  </si>
  <si>
    <t>Per two nights</t>
  </si>
  <si>
    <t>Per subsequent night (up to 14 nights)</t>
  </si>
  <si>
    <t>Cockenzie Harbour - Tel: 07776 467446 (Alex Stewart, Harbour Master)</t>
  </si>
  <si>
    <t>Dunbar Harbour - Tel: 01368 238022 (Alisdair Swan, Chairman)</t>
  </si>
  <si>
    <t>Replacement cost</t>
  </si>
  <si>
    <t>Per item</t>
  </si>
  <si>
    <t>Replacement membership card</t>
  </si>
  <si>
    <t>Per card</t>
  </si>
  <si>
    <t>Per single-sided sheet</t>
  </si>
  <si>
    <t>Laminating - A4</t>
  </si>
  <si>
    <t>Laminating - A3</t>
  </si>
  <si>
    <t>Per memory stick</t>
  </si>
  <si>
    <t>Inter-Library Loans</t>
  </si>
  <si>
    <t>Per score</t>
  </si>
  <si>
    <t>Photocopying/Computer Printout: B&amp;W A4</t>
  </si>
  <si>
    <t>Photocopying/Computer Printout: B&amp;W A3</t>
  </si>
  <si>
    <t>Photocopying/Computer Printout: Colour A4</t>
  </si>
  <si>
    <t>Photocopying/Computer Printout: Colour A3</t>
  </si>
  <si>
    <t>Headphones</t>
  </si>
  <si>
    <t>Per set</t>
  </si>
  <si>
    <t>Doggy Bags</t>
  </si>
  <si>
    <t>Per pack</t>
  </si>
  <si>
    <t>Events for Children: Craft Session (per child) - 60 minute session</t>
  </si>
  <si>
    <t>Priced individually</t>
  </si>
  <si>
    <t>Per child, per session</t>
  </si>
  <si>
    <t>Events for Children: Other Workshops</t>
  </si>
  <si>
    <t>Events for Adults (range from free to £10 but ticket costs may vary depending on the cost of the event)</t>
  </si>
  <si>
    <t>Per adult, per event</t>
  </si>
  <si>
    <t>Hot Drinks: Coffee, Tea or Hot Chocolate</t>
  </si>
  <si>
    <t>Per cup</t>
  </si>
  <si>
    <t>Hot Drinks: Hot Chocolate with Mars Swirl/Real Milk Froth or Espresso with Real Milk Froth</t>
  </si>
  <si>
    <t>2017/18 Charge £</t>
  </si>
  <si>
    <t>Per image</t>
  </si>
  <si>
    <t>Per scan, per CD</t>
  </si>
  <si>
    <t>Printouts and Scanned Images: from a scanned image</t>
  </si>
  <si>
    <t>Printouts and Scanned Images: providing an existing scan on CD</t>
  </si>
  <si>
    <t>Printouts and Scanned Images: making a new quick scan, limited quality &amp; providing scan as printout</t>
  </si>
  <si>
    <t>Per scan, per printout</t>
  </si>
  <si>
    <t>Printouts and Scanned Images: making a new quick scan, limited quality &amp; providing scan on CD</t>
  </si>
  <si>
    <t>Printouts and Scanned Images: providing commercial quality scan on CD</t>
  </si>
  <si>
    <t>Reproduction Charges</t>
  </si>
  <si>
    <t>Reproduction Fees: Publications, Exhibitions &amp; Other Public Use</t>
  </si>
  <si>
    <t>Reproduction Fees: For 'small scale' publications</t>
  </si>
  <si>
    <t>Postage &amp; Packing: for printouts and single CDs</t>
  </si>
  <si>
    <t>Per package</t>
  </si>
  <si>
    <t>Postage &amp; Packing: for large items</t>
  </si>
  <si>
    <t>Museums Service Events &amp; Activities</t>
  </si>
  <si>
    <t>Workshop Activity (1-2 hours)</t>
  </si>
  <si>
    <t>Per person, per activity</t>
  </si>
  <si>
    <t>Drop-in Activities for Families (family/group for large scale events)</t>
  </si>
  <si>
    <t>Drop-in Activities</t>
  </si>
  <si>
    <t>Per family/group, per activity</t>
  </si>
  <si>
    <t>Free</t>
  </si>
  <si>
    <t>Local History: Short Enquiries (up to 15 minutes)</t>
  </si>
  <si>
    <t>First hour, or part thereof</t>
  </si>
  <si>
    <t>Each subsequent 15mins, or part thereof</t>
  </si>
  <si>
    <t>Local History: Longer Enquiries (up to first 60mins)</t>
  </si>
  <si>
    <t>Local History: Longer Enquiries (after first 60mins)</t>
  </si>
  <si>
    <t>Museum Store, Dunbar Road, Haddington - Tel: 01620 820618</t>
  </si>
  <si>
    <t>Dunbar Town House Museum &amp; Gallery - Tel: 01620820699</t>
  </si>
  <si>
    <t>Coastal Communities Museum, North Berwick - Tel: 01620 894313</t>
  </si>
  <si>
    <t>Prestongrange Museum, Prestonpans - Tel: 0131 653 2904</t>
  </si>
  <si>
    <t>Musselburgh Museum - Tel: 0131 665 6642</t>
  </si>
  <si>
    <t>John Muir's Birthplace,Dunbar - Tel: 01368 865899</t>
  </si>
  <si>
    <t>OUTDOOR LEARNING SERVICES</t>
  </si>
  <si>
    <t>12 - 8 weeks before your arrival  -  25% of the fee is due</t>
  </si>
  <si>
    <t>8 - 4 weeks before your arrival  -  50% of the fee is due</t>
  </si>
  <si>
    <t>4 - 2 weeks before your arrival  -  80% of the fee is due</t>
  </si>
  <si>
    <t>2 weeks before your arrival  -  100% of the fee is due</t>
  </si>
  <si>
    <t>12 - 2 weeks before the event  -  25% of the fee is due</t>
  </si>
  <si>
    <t>2 weeks before the event  -  100% of the fee is due</t>
  </si>
  <si>
    <t>Within one week of hire  -  100% of the fee is due</t>
  </si>
  <si>
    <t>Equipment Hire:</t>
  </si>
  <si>
    <t>Blockart (1 Set)  -  Blockart, helmet, etc</t>
  </si>
  <si>
    <t>Hill Walking  -  Walking boots (summer)</t>
  </si>
  <si>
    <t>Hill Walking  -  Small daysack</t>
  </si>
  <si>
    <t>Hill Walking  -  Overtrousers</t>
  </si>
  <si>
    <t>Hill Walking  -  Cagoule</t>
  </si>
  <si>
    <t>Hill Walking  -  Balaclava</t>
  </si>
  <si>
    <t>Hill Walking  -  Mittens</t>
  </si>
  <si>
    <t>Hill Walking  -  Plastic survival bag</t>
  </si>
  <si>
    <t>Hill Walking  -  Compass</t>
  </si>
  <si>
    <t>Hill Walking  -  Whistle</t>
  </si>
  <si>
    <t>Hill Walking  -  Group shelter</t>
  </si>
  <si>
    <t>Hill Walking  -  Wellingtons</t>
  </si>
  <si>
    <t>Hill Walking  -  Gaiters</t>
  </si>
  <si>
    <t>Hill Walking  -  GPS</t>
  </si>
  <si>
    <t>Per set, per day</t>
  </si>
  <si>
    <t>Per pair, per day</t>
  </si>
  <si>
    <t>Per item, per day</t>
  </si>
  <si>
    <t>Winter Walking  -  Ice axe</t>
  </si>
  <si>
    <t>Winter Walking  -  Snow probe</t>
  </si>
  <si>
    <t>Winter Walking  -  Snow shovel</t>
  </si>
  <si>
    <t>Winter Walking  -  Walking boots (winter)</t>
  </si>
  <si>
    <t>Winter Walking  -  Crampons</t>
  </si>
  <si>
    <t>Winter Walking  -  Snow shoes &amp; poles</t>
  </si>
  <si>
    <t>Winter Walking  -  Winter rucksack</t>
  </si>
  <si>
    <t>Winter Walking  -  Transceivers</t>
  </si>
  <si>
    <t>Field Study  -  Flow meter</t>
  </si>
  <si>
    <t>Field Study  -  Meter stick</t>
  </si>
  <si>
    <t>Field Study  -  Ranging poles</t>
  </si>
  <si>
    <t>Field Study  -  Tape measure (50m)</t>
  </si>
  <si>
    <t>Field Study  -  Trundle wheel</t>
  </si>
  <si>
    <t>Field Study  -  Stop watch</t>
  </si>
  <si>
    <t>Field Study  -  Soil auger</t>
  </si>
  <si>
    <t>Field Study  -  Meters - Ph, Light etc</t>
  </si>
  <si>
    <t>Field Study  -  Clinometer</t>
  </si>
  <si>
    <t>Field Study  -  Thermometer</t>
  </si>
  <si>
    <t>Field Study  -  Tray</t>
  </si>
  <si>
    <t>Field Study  -  Nets</t>
  </si>
  <si>
    <t>Field Study  -  Calliper</t>
  </si>
  <si>
    <t>Field Study  -  Hand lenses/viewers</t>
  </si>
  <si>
    <t>Camping  -  Sleeping bag</t>
  </si>
  <si>
    <t>Camping  -  Karrimat</t>
  </si>
  <si>
    <t>Camping  -  Expedition rucksack</t>
  </si>
  <si>
    <t>Camping  -  Tent</t>
  </si>
  <si>
    <t>Camping  -  Fuel bottle (empty)</t>
  </si>
  <si>
    <t>Camping  -  Trangia stove</t>
  </si>
  <si>
    <t>Open Canoes  -  Canoe, paddles, etc</t>
  </si>
  <si>
    <t>Open Canoes  -  Canoe pole</t>
  </si>
  <si>
    <t>Open Canoes  -  Down wind sail</t>
  </si>
  <si>
    <t>Sea Kayaks  -  1 Sea Kayak, paddle, etc</t>
  </si>
  <si>
    <t>Canoe/Kayak  -  Trolley</t>
  </si>
  <si>
    <t>Kayaks - Flat Water  -  1 Pyranha Master, paddle, etc</t>
  </si>
  <si>
    <t>Kayaks - Play Boat  -  1 Pyranha Master, paddle, etc</t>
  </si>
  <si>
    <t>Kayaks - Sit on Top (including paddle &amp; b/aid)</t>
  </si>
  <si>
    <t>Stand up Paddleboard (including paddle &amp; leash)</t>
  </si>
  <si>
    <t>Individual Water Sports  -  Wet suit</t>
  </si>
  <si>
    <t>Individual Water Sports  -  Wet suit boots</t>
  </si>
  <si>
    <t>Individual Water Sports  -  Centre spray suit</t>
  </si>
  <si>
    <t>Individual Water Sports  -  Wet suit gloves</t>
  </si>
  <si>
    <t>Individual Water Sports  -  Buoyancy aid</t>
  </si>
  <si>
    <t>Individual Water Sports  -  Helmet</t>
  </si>
  <si>
    <t>Individual Water Sports  -  Cagoule</t>
  </si>
  <si>
    <t>Individual Water Sports  -  Paddle</t>
  </si>
  <si>
    <t>Mountaineering Ski Kit  -  Boots, poles, etc</t>
  </si>
  <si>
    <t>Mountaineering Ski Kit  -  Transceivers</t>
  </si>
  <si>
    <t>Sailing (1 Set)  -  Optimist or Pico dinghy</t>
  </si>
  <si>
    <t>Per dinghy, per day</t>
  </si>
  <si>
    <t>Rafting (1 Set)  -  Poles, ropes, paddles, etc</t>
  </si>
  <si>
    <t>Orienteering  -  Maps &amp; markers</t>
  </si>
  <si>
    <t>Per kit, per day</t>
  </si>
  <si>
    <t>Orienteering  -  Sport ident kit (trained staff only)</t>
  </si>
  <si>
    <t>Problem Solving  -  Equipment for up to 5 tasks</t>
  </si>
  <si>
    <t>Visit website</t>
  </si>
  <si>
    <t>John Gray Centre Museum, Haddington - Tel: 01620 820695</t>
  </si>
  <si>
    <t>Follow us on Twitter</t>
  </si>
  <si>
    <t>Per room, per hour</t>
  </si>
  <si>
    <t>Basis of charge</t>
  </si>
  <si>
    <t>Countryside Ranger Service - Tel: 01620 827827</t>
  </si>
  <si>
    <t>Per full day hike</t>
  </si>
  <si>
    <t>Per person, per event</t>
  </si>
  <si>
    <t>COASTAL CAR PARKS</t>
  </si>
  <si>
    <t>Longniddry Bents No 1</t>
  </si>
  <si>
    <t>Longniddry Bents No 2</t>
  </si>
  <si>
    <t>Longniddry Bents No 3</t>
  </si>
  <si>
    <t>Yellowcraig</t>
  </si>
  <si>
    <t>John Muir Country Park - Linkfield</t>
  </si>
  <si>
    <t>John Muir Country Park - Tyninghame Links</t>
  </si>
  <si>
    <t>Shore Road, Belhaven</t>
  </si>
  <si>
    <t>Whitesands</t>
  </si>
  <si>
    <t>Barns Ness</t>
  </si>
  <si>
    <t>Annual Parking Season Permit</t>
  </si>
  <si>
    <t>Tickets can be used to visit any of these car parks through the day (valid on day of purchase only)</t>
  </si>
  <si>
    <t>Ranger led hikes - full day (adults)</t>
  </si>
  <si>
    <t>Other guided events - per person</t>
  </si>
  <si>
    <t>Commemorative Benches:</t>
  </si>
  <si>
    <t>Wrought Iron including plaque and placement - supplied and fitted at cost</t>
  </si>
  <si>
    <t>Tropical hardwood including plaque and placement - supplied and fitted at cost</t>
  </si>
  <si>
    <t>Administration and maintenance fee</t>
  </si>
  <si>
    <t>SCHOOL CHARGES</t>
  </si>
  <si>
    <t>Meal - Primary Schools</t>
  </si>
  <si>
    <t>Meal - Secondary Schools</t>
  </si>
  <si>
    <t>Meal - non pupil/staff</t>
  </si>
  <si>
    <t>School milk (Primary only)</t>
  </si>
  <si>
    <t>Lost school bus pass</t>
  </si>
  <si>
    <t>Per meal</t>
  </si>
  <si>
    <t>Per carton</t>
  </si>
  <si>
    <t>Per pass</t>
  </si>
  <si>
    <t>Additional Charges:</t>
  </si>
  <si>
    <t>Health Certificates:</t>
  </si>
  <si>
    <t>Correction and re-issue of a certificate</t>
  </si>
  <si>
    <t>Copies of a certificate</t>
  </si>
  <si>
    <t>Per copy</t>
  </si>
  <si>
    <t>Per letter</t>
  </si>
  <si>
    <t>Immigration letter</t>
  </si>
  <si>
    <t>Food Hygiene Section 50 Certificate</t>
  </si>
  <si>
    <t>Food Hygiene Section 39 Certificate</t>
  </si>
  <si>
    <t>CIVIC LICENCING</t>
  </si>
  <si>
    <t>General:</t>
  </si>
  <si>
    <t>Application for material change or variation</t>
  </si>
  <si>
    <t>Issue of any duplicate licence</t>
  </si>
  <si>
    <t>Certified true copy of entry in register</t>
  </si>
  <si>
    <t>Taxis and Private Hire:</t>
  </si>
  <si>
    <t>Replacement plate (front)</t>
  </si>
  <si>
    <t>Replacement plate (rear)</t>
  </si>
  <si>
    <t>Replacement bracket (front)</t>
  </si>
  <si>
    <t>Replacement bracket (rear)</t>
  </si>
  <si>
    <t>Replacement door sign</t>
  </si>
  <si>
    <t>Duplicate of badge/ID card</t>
  </si>
  <si>
    <t>Substitute vehicle</t>
  </si>
  <si>
    <t>Cancellation of inspection</t>
  </si>
  <si>
    <t>Vehicle re-test</t>
  </si>
  <si>
    <t>New or renewal of trainer license</t>
  </si>
  <si>
    <t>Wheelchair exemption certificate</t>
  </si>
  <si>
    <t>Internal</t>
  </si>
  <si>
    <t>External</t>
  </si>
  <si>
    <t>Superside</t>
  </si>
  <si>
    <t>Full livery</t>
  </si>
  <si>
    <t>Booking Office:</t>
  </si>
  <si>
    <t>Late Hours Catering Licence:</t>
  </si>
  <si>
    <t>Second Hand Dealers:</t>
  </si>
  <si>
    <t>Street Traders:</t>
  </si>
  <si>
    <t>Market Traders:</t>
  </si>
  <si>
    <t>More than 50 traders (1 year)</t>
  </si>
  <si>
    <t>Metal Dealers:</t>
  </si>
  <si>
    <t>Window Cleaner:</t>
  </si>
  <si>
    <t>Knife Dealer:</t>
  </si>
  <si>
    <t>Public Entertainment:</t>
  </si>
  <si>
    <t>Theatres:</t>
  </si>
  <si>
    <t>Commercial (1 year)</t>
  </si>
  <si>
    <t>Commercial Temporary (6 weeks)</t>
  </si>
  <si>
    <t>Boat Hire:</t>
  </si>
  <si>
    <t>Houses in Multiple Occupation (HMO):</t>
  </si>
  <si>
    <t>More than 50 traders Temporary (6 weeks)</t>
  </si>
  <si>
    <t>Registrar:</t>
  </si>
  <si>
    <t>Religious or belief marriage</t>
  </si>
  <si>
    <t>Marriage/civil partnership certificate</t>
  </si>
  <si>
    <t>Extracts search fee</t>
  </si>
  <si>
    <t>Per ceremony</t>
  </si>
  <si>
    <t>Letter of comfort - non-domestic</t>
  </si>
  <si>
    <t>Letter of comfort - further inspections (up to 1 hour inc travel time)</t>
  </si>
  <si>
    <t>Search building standards - non-specific</t>
  </si>
  <si>
    <t>Copy of documents - standard (no drawings)</t>
  </si>
  <si>
    <t>Copy of documents - up to 3 drawings</t>
  </si>
  <si>
    <t>Copy of documents - up to 6 drawings</t>
  </si>
  <si>
    <t>Copy of documents - up to 9 drawings</t>
  </si>
  <si>
    <t>Copy of documents - up to 12 drawings</t>
  </si>
  <si>
    <t>Copy of documents - up to 24 drawings</t>
  </si>
  <si>
    <t>Archaeology:</t>
  </si>
  <si>
    <t>Professional time (per hour)</t>
  </si>
  <si>
    <t>Digital extract (per hour + VAT)</t>
  </si>
  <si>
    <t>Curatorial advise outside of the formal planning process (per hour +VAT)</t>
  </si>
  <si>
    <t>Traffic management to support TTROs</t>
  </si>
  <si>
    <t>Property Enquiries:</t>
  </si>
  <si>
    <t>Library stock request:</t>
  </si>
  <si>
    <t>Image Reproduction:</t>
  </si>
  <si>
    <t xml:space="preserve">Per item, per day open </t>
  </si>
  <si>
    <t>Loan Charges:</t>
  </si>
  <si>
    <t>Withdrawn Library Stock Sales:</t>
  </si>
  <si>
    <t>Paperback books</t>
  </si>
  <si>
    <t>Spoken Word Cassettes and CDs</t>
  </si>
  <si>
    <t>Hardback books</t>
  </si>
  <si>
    <t>Other Sales:</t>
  </si>
  <si>
    <t>Library Events:</t>
  </si>
  <si>
    <t>Respite (per week)</t>
  </si>
  <si>
    <t>Transport per journey (to destinations other than day centres and resource centres)</t>
  </si>
  <si>
    <t>Per person, per journey</t>
  </si>
  <si>
    <t>1 session with transport (discount bundle)</t>
  </si>
  <si>
    <t>2 sessions with transport (discount bundle)</t>
  </si>
  <si>
    <t>Use of image for publication (commercial)</t>
  </si>
  <si>
    <t>Use of image for publication (local history society)</t>
  </si>
  <si>
    <t>Use of 1 pitch and 1 changing facility - full rate</t>
  </si>
  <si>
    <t>Per pitch, per hour</t>
  </si>
  <si>
    <t>Use of pitch for match without changing facilities - full rate</t>
  </si>
  <si>
    <t>Use of pitch/perimeter for training without changing facilities - full rate</t>
  </si>
  <si>
    <t>Astroturf - full rate</t>
  </si>
  <si>
    <t>3G synthetic pitch - full rate</t>
  </si>
  <si>
    <t>Click here to check facilities and charges</t>
  </si>
  <si>
    <t>Click here to contact the Harbour Master</t>
  </si>
  <si>
    <t>Prestonpans Links Sailing Centre - Tel: 07904 526800 (Scott Quinn, Commodore)</t>
  </si>
  <si>
    <t>Click here to contact the Commodore</t>
  </si>
  <si>
    <t>Traffic Management &amp; Traffic Regulation Orders</t>
  </si>
  <si>
    <t>Temporary Traffic Signals - 2 way (Non-Utility Works)</t>
  </si>
  <si>
    <t>Temporary Traffic Signals - 3 way</t>
  </si>
  <si>
    <t>TTRNs per Order &gt;5 days (incl advertising costs)</t>
  </si>
  <si>
    <t>TROs per Order (minimum fee)</t>
  </si>
  <si>
    <t>Quote</t>
  </si>
  <si>
    <t>Excavation Permits</t>
  </si>
  <si>
    <t>NRSWA s109 Excavation Permit up to 3 months (per 200m)</t>
  </si>
  <si>
    <t>NRSWA s109 Excavation Permit (amendments/extensions)</t>
  </si>
  <si>
    <t>R(S)AA s56 Excavation Permit (up to 3 months)</t>
  </si>
  <si>
    <t>Occupation Permits:</t>
  </si>
  <si>
    <t>Crane Permit (1 week)</t>
  </si>
  <si>
    <t>Access Tower Permit (1 week)</t>
  </si>
  <si>
    <t>Scaffolding Permit (1 month)</t>
  </si>
  <si>
    <t>Scaffolding Permit (additional week)</t>
  </si>
  <si>
    <t>Hoarding Permit (1 month)</t>
  </si>
  <si>
    <t>Hoarding Permit (additional week)</t>
  </si>
  <si>
    <t>Materials Permit (1 month)</t>
  </si>
  <si>
    <t>Materials Permit (additional week)</t>
  </si>
  <si>
    <t>Skip Permit (1 month commercial)</t>
  </si>
  <si>
    <t>Skip Permit (additional week commercial)</t>
  </si>
  <si>
    <t>Storage Container Permit (1 month)</t>
  </si>
  <si>
    <t>Storage Container Permit (additional week)</t>
  </si>
  <si>
    <t>Road Construction Consents</t>
  </si>
  <si>
    <t>Click here to check facilities</t>
  </si>
  <si>
    <t xml:space="preserve">Tel: 07789 324 656 </t>
  </si>
  <si>
    <t>Click here to visit the Centre's Facebook page</t>
  </si>
  <si>
    <r>
      <rPr>
        <b/>
        <u/>
        <sz val="10"/>
        <rFont val="Calibri"/>
        <family val="2"/>
      </rPr>
      <t>A Bond</t>
    </r>
    <r>
      <rPr>
        <sz val="10"/>
        <rFont val="Calibri"/>
        <family val="2"/>
      </rPr>
      <t xml:space="preserve"> must be taken for all Showground Sites; this is only refundable if the site does not require any reinstatement works when the site is vacated</t>
    </r>
  </si>
  <si>
    <t>Per half day (6 hrs)</t>
  </si>
  <si>
    <t>Per full day (12 hrs)</t>
  </si>
  <si>
    <t>Per full day (24 hrs)</t>
  </si>
  <si>
    <t>REMOVE</t>
  </si>
  <si>
    <t>Hire of Public Park/Large Open Space - SMALL  AREA</t>
  </si>
  <si>
    <t>per 12hrs</t>
  </si>
  <si>
    <t>SUGGESTED NEW FEES 19/20</t>
  </si>
  <si>
    <t>Set-up and dismantle days 50% of 24hr charge</t>
  </si>
  <si>
    <t>inc. in above</t>
  </si>
  <si>
    <t>Per Person</t>
  </si>
  <si>
    <t>N/A</t>
  </si>
  <si>
    <t>Per bench, per year</t>
  </si>
  <si>
    <t>Per bench</t>
  </si>
  <si>
    <t>Per registration</t>
  </si>
  <si>
    <t>Per search</t>
  </si>
  <si>
    <t>Per application</t>
  </si>
  <si>
    <t>Per validation</t>
  </si>
  <si>
    <t>Per request</t>
  </si>
  <si>
    <t>Replacement vehicle (temp or remainder of year)</t>
  </si>
  <si>
    <t>Animal boarding (use of domestic premises)</t>
  </si>
  <si>
    <t>Temporary (6 weeks)</t>
  </si>
  <si>
    <t>Advertising (1 Year):</t>
  </si>
  <si>
    <t>Per duplicate</t>
  </si>
  <si>
    <t>Discretionary</t>
  </si>
  <si>
    <t>Charity (6 weeks up to 150 persons)</t>
  </si>
  <si>
    <t>Primary School Sports Pitches &amp; Changing Facilities:</t>
  </si>
  <si>
    <t>Per Application</t>
  </si>
  <si>
    <t>Per 1 month</t>
  </si>
  <si>
    <t>Skip Permit household rate (additional week)</t>
  </si>
  <si>
    <t>TTRNs per Order &lt;5 days</t>
  </si>
  <si>
    <t>Per order</t>
  </si>
  <si>
    <t>LIBRARY, MUSEUMS, ARCHIVES &amp; LOCAL HISTORY SERVICES</t>
  </si>
  <si>
    <t>Per CD plus can costs</t>
  </si>
  <si>
    <t>Per permit, per 200m</t>
  </si>
  <si>
    <t>Per permit</t>
  </si>
  <si>
    <t>Per amendment/extension</t>
  </si>
  <si>
    <t>Per Search</t>
  </si>
  <si>
    <t>Search building standards - standard (specific)</t>
  </si>
  <si>
    <t>Venison &amp; Game Dealer:</t>
  </si>
  <si>
    <t>Explosives:</t>
  </si>
  <si>
    <t>Storage of Explosives Registration – 1 year (Fireworks)</t>
  </si>
  <si>
    <t>Storage of Explosives Registration – 2 year (Fireworks)</t>
  </si>
  <si>
    <t>Storage of Explosives Registration – 3 year (Fireworks)</t>
  </si>
  <si>
    <t>Storage of Explosives Registration – 4 year (Fireworks)</t>
  </si>
  <si>
    <t>Storage of Explosives Registration – 5 year (Fireworks)</t>
  </si>
  <si>
    <t>Storage of Explosives Renewal - 1 year (Fireworks)</t>
  </si>
  <si>
    <t>Storage of Explosives Renewal - 2 year (Fireworks)</t>
  </si>
  <si>
    <t>Storage of Explosives Renewal - 3 year (Fireworks)</t>
  </si>
  <si>
    <t>Storage of Explosives Renewal - 4 year (Fireworks)</t>
  </si>
  <si>
    <t>Storage of Explosives Renewal - 5 year (Fireworks)</t>
  </si>
  <si>
    <t>Non-Discretionary</t>
  </si>
  <si>
    <t>Vary Explosive Licence</t>
  </si>
  <si>
    <t>Per variation</t>
  </si>
  <si>
    <t>Transfer of Licence</t>
  </si>
  <si>
    <t>Per transfer</t>
  </si>
  <si>
    <t>Replacement Licence</t>
  </si>
  <si>
    <t>Per replacement</t>
  </si>
  <si>
    <t>Application fees are set nationally. Use the fee calculator on the ePlanning Portal</t>
  </si>
  <si>
    <t>Application fees are set nationally. Use the fee calculator on the eStandards Portal</t>
  </si>
  <si>
    <t>Planning Application Fees:</t>
  </si>
  <si>
    <t>Building Warant Application Fees:</t>
  </si>
  <si>
    <t>BUILDING STANDARDS CAHRGES PROVIDED DO NOT MATCH THOSE</t>
  </si>
  <si>
    <t>Non-discretionary</t>
  </si>
  <si>
    <t>AGREED AT THE FEE SETTING IN APRIL. THIS NEEDS CHECKING</t>
  </si>
  <si>
    <t>inclusive</t>
  </si>
  <si>
    <t>Street Naming &amp; House Numbering:</t>
  </si>
  <si>
    <t>New Street Name or Change of Street Name</t>
  </si>
  <si>
    <t>House Name and Number - single or first property</t>
  </si>
  <si>
    <t xml:space="preserve">Per 10 properties </t>
  </si>
  <si>
    <t>Per property</t>
  </si>
  <si>
    <t>100+ properties</t>
  </si>
  <si>
    <t>2 hours Term Time</t>
  </si>
  <si>
    <t>Term Time Only</t>
  </si>
  <si>
    <t>Holidays Periods -  Category 1 (School activties, PTA, other ELC business)</t>
  </si>
  <si>
    <t>Holidays Periods -  Category 2 (Voluntary Children's Activities)</t>
  </si>
  <si>
    <t>Per Hour</t>
  </si>
  <si>
    <t xml:space="preserve">Per Hour </t>
  </si>
  <si>
    <t>Sports Hall:</t>
  </si>
  <si>
    <t>ALL HIRE CHARGES COME WITH A 50% SURCHARGE FOR WEEKEND BOOKINGS</t>
  </si>
  <si>
    <t>1 year – not exceeding 2,500 litres</t>
  </si>
  <si>
    <t>Petroleum- 1 year – exceeding 2,500 litres but not exceeding 50,000 litres</t>
  </si>
  <si>
    <t>Petroleum- 1 year – exceeding 50,000 litres</t>
  </si>
  <si>
    <t>Duplicate Licence</t>
  </si>
  <si>
    <t>Exclusive</t>
  </si>
  <si>
    <t>Click here to e-mail us</t>
  </si>
  <si>
    <t>Port Seton Centre - Tel: 01875 818181     (the responsibility for the setting of fees/charges for this Centre lies with a Management Committee)</t>
  </si>
  <si>
    <t>Assembly Suite - Functions inclusive of bar facilities - Category 3 - Commercial Organisations</t>
  </si>
  <si>
    <t>Knox Academy, Haddington - Tel: 01620 823387</t>
  </si>
  <si>
    <t>North Berwick High School - Tel: 01620 894661</t>
  </si>
  <si>
    <t>Preston Lodge High School - Tel: 01875 811170</t>
  </si>
  <si>
    <t>Ross High School - Tel: 01875 610433</t>
  </si>
  <si>
    <t>Dunbar Grammar School - Tel: 01368 863339</t>
  </si>
  <si>
    <t>Musselburgh Grammar School - Tel: 0131 665 4278</t>
  </si>
  <si>
    <t>Dunbar Leisure Pool - Tel: 01620 820655</t>
  </si>
  <si>
    <t>Meadowmill Sports Centre - Tel: 01875 819079</t>
  </si>
  <si>
    <t>Musselburgh Sports Centre - Tel: 0131 653 5208</t>
  </si>
  <si>
    <t>North Berwick Sports Centre - Tel: 01620 820730</t>
  </si>
  <si>
    <r>
      <rPr>
        <b/>
        <sz val="10"/>
        <rFont val="Calibri"/>
        <family val="2"/>
      </rPr>
      <t>Enjoy Leisure</t>
    </r>
    <r>
      <rPr>
        <sz val="10"/>
        <rFont val="Calibri"/>
        <family val="2"/>
      </rPr>
      <t xml:space="preserve"> manage the following:</t>
    </r>
  </si>
  <si>
    <r>
      <rPr>
        <b/>
        <sz val="10"/>
        <rFont val="Calibri"/>
        <family val="2"/>
      </rPr>
      <t>FES</t>
    </r>
    <r>
      <rPr>
        <sz val="10"/>
        <rFont val="Calibri"/>
        <family val="2"/>
      </rPr>
      <t xml:space="preserve"> manage the following:</t>
    </r>
  </si>
  <si>
    <t>Pinkie, Musselburgh (2G &amp; 3G) - Tel: 0131 653 5208</t>
  </si>
  <si>
    <t>Recreation Park, North Berwick (3G) - Tel: 01620 820730</t>
  </si>
  <si>
    <t>Preston Lodge High School (2G) - Tel: 01786 458888</t>
  </si>
  <si>
    <t>North Berwick High School (2G) - Tel: 01786 458888</t>
  </si>
  <si>
    <t>Mercat Gait Centre - Tel: 01875 815483</t>
  </si>
  <si>
    <t>Aubigny Sports Centre - Tel: 01620 820650</t>
  </si>
  <si>
    <t>Loch Centre - Tel: 01875 824140</t>
  </si>
  <si>
    <t>Middleshot Square, Prestonpans (3G) - Tel: 01875 619079</t>
  </si>
  <si>
    <t>Dunbar Library - Tel: 01620 827827</t>
  </si>
  <si>
    <t>Follow us on Facebook</t>
  </si>
  <si>
    <t>Ormiston Library - Tel: 01875 616675</t>
  </si>
  <si>
    <t>USEFUL CONTACTS - MUSEUMS</t>
  </si>
  <si>
    <t>USEFUL CONTACTS - LIBRARIES</t>
  </si>
  <si>
    <t>Click here to go to schoolPay</t>
  </si>
  <si>
    <t>USEFUL CONTACTS - ASTROTURF/2G/3G PITCHES</t>
  </si>
  <si>
    <t>USEFUL CONTACTS - GOLF COURSES</t>
  </si>
  <si>
    <t>Click here to check our facilities and prices</t>
  </si>
  <si>
    <t>Click here to check our facilities</t>
  </si>
  <si>
    <t>Page No</t>
  </si>
  <si>
    <t>Civic Licensing</t>
  </si>
  <si>
    <t>School Charges</t>
  </si>
  <si>
    <t>Adult Social Care</t>
  </si>
  <si>
    <t>Coastal Car Parks</t>
  </si>
  <si>
    <t>House Name and Number - 100+ Starter Fee</t>
  </si>
  <si>
    <t>House Name and Number - 100+ additional property charge</t>
  </si>
  <si>
    <t>Per inspection</t>
  </si>
  <si>
    <t>Per street</t>
  </si>
  <si>
    <t>Computer Storage Device: 8GB memory stick</t>
  </si>
  <si>
    <t>Per three week hire</t>
  </si>
  <si>
    <t>Per one week hire</t>
  </si>
  <si>
    <t>Meadowmill (2G) - Tel: 01875  619079</t>
  </si>
  <si>
    <t>Click here to check facilities and prices</t>
  </si>
  <si>
    <t>Forester Park, Tranent (2G &amp; 3G) - Tel: 01875 824140</t>
  </si>
  <si>
    <t>Millfield, Haddington (2G) - Tel: 01620 820650</t>
  </si>
  <si>
    <t>Outdoor Learning Services</t>
  </si>
  <si>
    <t>3G synthetic pitch - reduced rate*</t>
  </si>
  <si>
    <t>Astroturf - reduced rate*</t>
  </si>
  <si>
    <t>Use of pitch/perimeter for training without changing facilities - reduced rate*</t>
  </si>
  <si>
    <t>Use of pitch for match without changing facilities - reduced rate*</t>
  </si>
  <si>
    <t>Use of 1 pitch and 1 changing facility - reduced rate*</t>
  </si>
  <si>
    <t>^ The Reduced Rate of Charge applies to Senior Citizens, those under age 18, and students in full-time education who are normally resident in East Lothian.  Students should be asked to produce a current matriculation card as proof of eligibility.</t>
  </si>
  <si>
    <t>Main Hall Hire Only - Commercial Organisations (reduced rate)^</t>
  </si>
  <si>
    <t>Main Hall Hire Only - Non-Profit Making Organisations (reduced rate)^</t>
  </si>
  <si>
    <t>Coached Sessions: Non-Members - Other Sessions (reduced rate)^</t>
  </si>
  <si>
    <t>Coached Sessions: Members - Other Sessions (reduced rate)^</t>
  </si>
  <si>
    <t>Coached Sessions: Members - Aerobics/Keep Fit (reduced rate)^</t>
  </si>
  <si>
    <t>Day Membership (reduced rate)^</t>
  </si>
  <si>
    <t>Synthetic Grass Pitch (reduced rate)^</t>
  </si>
  <si>
    <t>Grass Pitch (reduced rate)^</t>
  </si>
  <si>
    <t>Per Unit</t>
  </si>
  <si>
    <t>2019/20 Charge £</t>
  </si>
  <si>
    <t>Main Hall and Back Hall - Functions inclusive of bar facilities - Category 1 - Voluntary &amp; Charitable Organisations</t>
  </si>
  <si>
    <t>Main Hall and Back Hall - Functions inclusive of bar facilities - Category 2 - Non-Profit Making Organisations</t>
  </si>
  <si>
    <t>Main Hall and Back Hall - Functions inclusive of bar facilities - Category 3 - Commercial Organisations</t>
  </si>
  <si>
    <t>Esk Room 1 or 2 (2nd Floor) - Category 1 - Voluntary &amp; Charitable Organisations</t>
  </si>
  <si>
    <t>Esk Room 1 or 2 (2nd Floor) - Category 2 - Non-Profit Making Organisations</t>
  </si>
  <si>
    <t>Esk Room 1 or 2 (2nd Floor) - Category 3 - Commercial Organisations</t>
  </si>
  <si>
    <t>Regent Room (Ground Floor) - Category 1 - Voluntary &amp; Charitable Organisations</t>
  </si>
  <si>
    <t>Regent Room (Ground Floor) - Category 2 - Non-Profit Making Organisations</t>
  </si>
  <si>
    <t>Regent Room (Ground Floor) - Category 3 - Commercial Organisations</t>
  </si>
  <si>
    <t>Interview Rooms (after 6pm only) - Category 1 - Voluntary &amp; Charitable Organisations</t>
  </si>
  <si>
    <t>Interview Rooms (after 6pm only) - Category 2 - Non-Profit Making Organisations</t>
  </si>
  <si>
    <t>Interview Rooms (after 6pm only) - Category 3 - Commercial Organisations</t>
  </si>
  <si>
    <t>Saltire Room 1 or 2 (First Floor) - Category 1 - Voluntary &amp; Charitable Organisations</t>
  </si>
  <si>
    <t>Saltire Room 1 or 2 (First Floor) - Category 2 - Non-Profit Making Organisations</t>
  </si>
  <si>
    <t>Saltire Room 1 or 2 (First Floor) - Category 3 - Commercial Organisations</t>
  </si>
  <si>
    <t>Main Hall - Functions inclusive of bar facilities - Category 1 - Voluntary &amp; Charitable Organisations</t>
  </si>
  <si>
    <t>Main Hall - Functions inclusive of bar facilities - Category 2 - Non-Profit Making Organisations</t>
  </si>
  <si>
    <t>Main Hall - Functions inclusive of bar facilities - Category 3 - Commercial Organisations</t>
  </si>
  <si>
    <t>Back Hall - Functions inclusive of bar facilities - Category 1 - Voluntary &amp; Charitable Organisations</t>
  </si>
  <si>
    <t>Back Hall - Functions inclusive of bar facilities - Category 2 - Non-Profit Making Organisations</t>
  </si>
  <si>
    <t>Back Hall - Functions inclusive of bar facilities - Category 3 - Commercial Organisations</t>
  </si>
  <si>
    <t>Assembly Suite - Functions inclusive of bar facilities - Category 1 - Voluntary &amp; Charitable Organisations</t>
  </si>
  <si>
    <t>Assembly Suite - Functions inclusive of bar facilities - Category 2 - Non-Profit Making Organisations</t>
  </si>
  <si>
    <t>Haddington - The Star Room, The John Gray Centre - Category 1 - Voluntary &amp; Charitable Organisations</t>
  </si>
  <si>
    <t>Haddington - The Star Room, The John Gray Centre - Category 2 - Non-Profit Making Organisations</t>
  </si>
  <si>
    <t>Haddington - The Star Room, The John Gray Centre - Category 3 - Commercial Organisations</t>
  </si>
  <si>
    <t>Tranent - The McNeill Room, Tranent Shared Facility, The George Johnston Centre - Category 1 - Voluntary &amp; Charitable Organisations</t>
  </si>
  <si>
    <t>Tranent - The McNeill Room, Tranent Shared Facility, The George Johnston Centre - Category 2 - Non-Profit Making Organisations</t>
  </si>
  <si>
    <t>Tranent - The McNeill Room, Tranent Shared Facility, The George Johnston Centre - Category 3 - Commercial Organisations</t>
  </si>
  <si>
    <t>Tranent - The Meeting Room, Tranent Shared Facility, The George Johnston Centre - Category 1 - Voluntary &amp; Charitable Organisations</t>
  </si>
  <si>
    <t>Tranent - The Meeting Room, Tranent Shared Facility, The George Johnston Centre - Category 2 - Non-Profit Making Organisations</t>
  </si>
  <si>
    <t>Tranent - The Meeting Room, Tranent Shared Facility, The George Johnston Centre - Category 3 - Commercial Organisations</t>
  </si>
  <si>
    <t>North Berwick - The Vallis Room, North Berwick Shared Facility - Category 1 - Voluntary &amp; Charitable Organisations</t>
  </si>
  <si>
    <t>North Berwick - The Vallis Room, North Berwick Shared Facility - Category 2 - Non-Profit Making Organisations</t>
  </si>
  <si>
    <t>North Berwick - The Vallis Room, North Berwick Shared Facility - Category 3 - Commercial Organisations</t>
  </si>
  <si>
    <t>Ormiston Library - Category 1 - Voluntary &amp; Charitable Organisations</t>
  </si>
  <si>
    <t>Ormiston Library - Category 2 - Non-Profit Making Organisations</t>
  </si>
  <si>
    <t>Ormiston Library - Category 3 - Commercial Organisations</t>
  </si>
  <si>
    <t>Prestonpans Library - Category 1 - Voluntary &amp; Charitable Organisations</t>
  </si>
  <si>
    <t>Prestonpans Library - Category 2 - Non-Profit Making Organisations</t>
  </si>
  <si>
    <t>Prestonpans Library - Category 3 - Commercial Organisations</t>
  </si>
  <si>
    <t>Gibb Room 1 or 2 - Charitable, Voluntary Organisations, NFP</t>
  </si>
  <si>
    <t>Gibb Room 1 or 2 - Commercial (Youth)</t>
  </si>
  <si>
    <t>Gibb Room 1 or 2 - Commercial (Adult)</t>
  </si>
  <si>
    <t>Hall 1 or 2 - Charitable, Voluntary Organisations, NFP</t>
  </si>
  <si>
    <t>Hall 1 or 2 - Commercial (Youth)</t>
  </si>
  <si>
    <t>Hall 1 or 2 - Commercial (Adult)</t>
  </si>
  <si>
    <t>Meeting Room 1 - Charitable, Voluntary Organisations, NFP</t>
  </si>
  <si>
    <t>Meeting Room 1 - Commercial (Youth)</t>
  </si>
  <si>
    <t>Meeting Room 1 - Commercial (Adult)</t>
  </si>
  <si>
    <t>Port Seton Centre - Tel: 01875 818181</t>
  </si>
  <si>
    <t>Buffet Room or Bar Lounge - Functions inclusive of bar facilities - Category 1 - Voluntary &amp; Charitable Organisations</t>
  </si>
  <si>
    <t>Buffet Room or Bar Lounge - Functions inclusive of bar facilities - Category 2 - Non-Profit Making Organisations</t>
  </si>
  <si>
    <t>Buffet Room or Bar Lounge - Functions inclusive of bar facilities - Category 3 - Commercial Organisations</t>
  </si>
  <si>
    <t>General Purpose Rooms:</t>
  </si>
  <si>
    <t>Main Hall - hire only/Set-up rate - Category 1  - Voluntary &amp; Charitable Organisations</t>
  </si>
  <si>
    <t>Main Hall - hire only/Set-up rate - Category 2 - Non-Profit Making Organisations</t>
  </si>
  <si>
    <t>Main Hall - hire only/Set-up rate - Category 3 - Commercial Organisations</t>
  </si>
  <si>
    <t>Main Hall - hire only/set-up rate - Category 1 - Voluntary &amp; Charitable Organisations</t>
  </si>
  <si>
    <t>Main Hall - hire only/set-up rate - Category 2 - Non-Profit Making Organisations</t>
  </si>
  <si>
    <t>Main Hall - hire only/set-up rate - Category 3 - Commercial Organisations</t>
  </si>
  <si>
    <t>Back Hall - hire only/set-up rate - Category 1 - Voluntary &amp; Charitable Organisations</t>
  </si>
  <si>
    <t>Back Hall - hire only/set-up rate - Category 2 - Non-Profit Making Organisations</t>
  </si>
  <si>
    <t>Back Hall - hire only/set-up rate - Category 3 - Commercial Organisations</t>
  </si>
  <si>
    <t>Main Hall and Back Hall - hire only/set-up rate - Category 1 - Voluntary &amp; Charitable Organisations</t>
  </si>
  <si>
    <t>Main Hall and Back Hall - hire only/set-up rate - Category 2 - Non-Profit Making Organisations</t>
  </si>
  <si>
    <t>Main Hall and Back Hall - hire only/set-up rate - Category 3 - Commercial Organisations</t>
  </si>
  <si>
    <t>Buffet Room or Bar Lounge - hire only/Set-up rate - Category 1  - Voluntary &amp; Charitable Organisations</t>
  </si>
  <si>
    <t>Buffet Room or Bar Lounge - hire only/Set-up rate - Category 2 - Non-Profit Making Organisations</t>
  </si>
  <si>
    <t>Buffet Room or Bar Lounge - hire only/Set-up rate - Category 3 - Commercial Organisations</t>
  </si>
  <si>
    <t>Assembly Suite - hire only/Set-up rate - Category 1  - Voluntary &amp; Charitable Organisations</t>
  </si>
  <si>
    <t>Assembly Suite - hire only/Set-up rate - Category 2 - Non-Profit Making Organisations</t>
  </si>
  <si>
    <t>Assembly Suite - hire only/Set-up rate - Category 3 - Commercial Organisations</t>
  </si>
  <si>
    <t>House Name and Number - subsequent properties 2-9</t>
  </si>
  <si>
    <t>House Name and Number - subsequent properties 10-100</t>
  </si>
  <si>
    <t>2019/2020 Charge £</t>
  </si>
  <si>
    <t>East Linton Library - Tel: 01620 827827</t>
  </si>
  <si>
    <t>Gullane Library - Tel: 01620 827827</t>
  </si>
  <si>
    <t>Haddington Library - Tel: 01620 827827</t>
  </si>
  <si>
    <t>Longniddry Library - Tel: 01620 827827</t>
  </si>
  <si>
    <t>Musselburgh Library - Tel: 01620 827827</t>
  </si>
  <si>
    <t>North Berwick Library - Tel: 01620 827827</t>
  </si>
  <si>
    <t>Port Seton Library - Tel: 01620 827827</t>
  </si>
  <si>
    <t>Prestonpans Library - Tel: 01620 827827</t>
  </si>
  <si>
    <t>Tranent Library - Tel: 01620 827827</t>
  </si>
  <si>
    <t>2029/2020 Charge £</t>
  </si>
  <si>
    <t>Musselburgh - Fisherrow Centre - Tel: 0131 665 7590     (the responsibility for the setting of fees/charges for this Centre lies with a Management Committee)</t>
  </si>
  <si>
    <t>Gullane - Village Hall -  Tel:  07789 324656 for voicemail messages only   (the responsibility for the setting of fees/charges for this Centre lies with a Gullane Community Association)</t>
  </si>
  <si>
    <t>Prestonpans - Mercat Gait Centre - Tel: 01875 815483     (the responsibility for the setting of fees/charges for this Centre lies with a FES)</t>
  </si>
  <si>
    <t>North Berwick - Community Centre - Tel: 01620 893056     (the responsibility for the setting of fees/charges for this Centre lies with a Management Committee)</t>
  </si>
  <si>
    <t>Haddington - Nungate &amp; Haddington Community Centre - Tel: 01620 822754</t>
  </si>
  <si>
    <t xml:space="preserve">Prestonpans - Pennypit Centre - Tel: 01875 819635     (the responsibility for the setting of fees/charges for this Centre lies with a Management Committee) </t>
  </si>
  <si>
    <t>Spott - Village Hall (the responsibility for the setting of fees/charges for this Centre lies with a Spott Community Association)</t>
  </si>
  <si>
    <t>Musselburgh - East Community Learning Centre  (the responsibility for the setting of fees/charges for this Centre lies with FES)</t>
  </si>
  <si>
    <t>Haddington - Bridge Centre  - Tel: 01620 823137  (the responsibility for the setting of fees/charges for this Centre lies with the Board)</t>
  </si>
  <si>
    <t>Dunbar - Town House Museum &amp; Gallery - Tel: 01620 820699</t>
  </si>
  <si>
    <t>Longniddry - Community Centre - Tel: 01875 852933</t>
  </si>
  <si>
    <t>Annual Membership (reduced rate)^</t>
  </si>
  <si>
    <t>Annual Membership (family rate)</t>
  </si>
  <si>
    <t>Annual Membership (full rate)</t>
  </si>
  <si>
    <t>Coached Sessions: Non-Members - Aerobics/Keep Fit (full rate)</t>
  </si>
  <si>
    <t>Coached Sessions: Non-Members - Aerobics/Keep Fit (reduced rate)^</t>
  </si>
  <si>
    <t>Soft Play Session: Non-Member (reduced rate)^  (parental supervision required)</t>
  </si>
  <si>
    <t>Soft Play Session: Member (reduced rate)^  (parental supervision required)</t>
  </si>
  <si>
    <t>Birthday Party Charges: Soft Play*</t>
  </si>
  <si>
    <t>Per 2 hour session</t>
  </si>
  <si>
    <t>Birthday Party Charges: Hall Hire including café area and kitchen*</t>
  </si>
  <si>
    <t>Birthday Party Charges: Commercial Hire of Soft Play Equipment</t>
  </si>
  <si>
    <t>Meeting Room (all organisations)</t>
  </si>
  <si>
    <t>Hire of Tables</t>
  </si>
  <si>
    <t>Per table, per day</t>
  </si>
  <si>
    <t>Hire of Chairs</t>
  </si>
  <si>
    <t>Per chair, per day</t>
  </si>
  <si>
    <t>The Old School House, Innerwick - Tel: 0131 653 5217 or innerwick@elcschool.org.uk</t>
  </si>
  <si>
    <t>Commercial Rate</t>
  </si>
  <si>
    <t>Non ELC Schools &amp; Community Groups</t>
  </si>
  <si>
    <t>ELC Schools &amp; Community Groups</t>
  </si>
  <si>
    <t>Accommodation - In the event of cancellation, the following rates will apply:</t>
  </si>
  <si>
    <t>Commercial Rate (9 am to 4pm)</t>
  </si>
  <si>
    <t>Classroom &amp; Indoor Facilities - In the event of cancellation, the following rates will apply:</t>
  </si>
  <si>
    <t>Equipment (rock boots, harness &amp; belay plate)</t>
  </si>
  <si>
    <t>Per person</t>
  </si>
  <si>
    <t>Commercial Rate (minimum 8 per group)</t>
  </si>
  <si>
    <t>Per person, per day</t>
  </si>
  <si>
    <t>Per half day</t>
  </si>
  <si>
    <t>Per overnight</t>
  </si>
  <si>
    <t>Outdoor Learning Teacher - price includes all specialist equipment but not transport costs:</t>
  </si>
  <si>
    <t>Outdoor Learning Instructor - price includes all specialist equipment but not transport costs:</t>
  </si>
  <si>
    <t>Instructor Time/Teacher Time - Tel: 0131 653 5217 or outdoorlearning@elcschool.org.uk</t>
  </si>
  <si>
    <t>Instructor/Teacher Time - in the event of cancellation, the following rates will apply:</t>
  </si>
  <si>
    <t>Mini Bus Hire - Tel: 0131 653 5217 or outdoorlearning@elcschool.org.uk</t>
  </si>
  <si>
    <t>Mini Bus Hire - full day (ELC only)</t>
  </si>
  <si>
    <t>Per day, plus fuel costs</t>
  </si>
  <si>
    <t>Mini Bus Hire - half day day (ELC only)</t>
  </si>
  <si>
    <t>Per half day, plus fuel costs</t>
  </si>
  <si>
    <t>Mini Bus Hire - in the event of cancellation, the following rates will apply:</t>
  </si>
  <si>
    <t>Nordic Ski-ing (1 Set)  -  Skis, boots &amp; poles etc</t>
  </si>
  <si>
    <t>Additional Inspections after Initial (per Officer)</t>
  </si>
  <si>
    <r>
      <t xml:space="preserve">Community Room (max capacity 52 seated) </t>
    </r>
    <r>
      <rPr>
        <u/>
        <sz val="10"/>
        <rFont val="Calibri"/>
        <family val="2"/>
      </rPr>
      <t>or</t>
    </r>
    <r>
      <rPr>
        <sz val="10"/>
        <rFont val="Calibri"/>
        <family val="2"/>
      </rPr>
      <t xml:space="preserve"> Council Chamber (max capacity 56 seated)</t>
    </r>
  </si>
  <si>
    <t>Room Hire only: Category 1 - Voluntary &amp; Charitable Organisations (during opening hours)</t>
  </si>
  <si>
    <t>Room Hire only: Category 1 - Voluntary &amp; Charitable Organisations (outwith opening hours)</t>
  </si>
  <si>
    <t>Room Hire only: Category 2 - Non-Profit Making Organisations (during opening hours)</t>
  </si>
  <si>
    <t>Room Hire only: Category 2 - Non-Profit Making Organisations (outwith opening hours)</t>
  </si>
  <si>
    <t>Room Hire only: Category 3 - Commercial Organisations (during opening hours)</t>
  </si>
  <si>
    <t>Room Hire only: Category 3 - Commercial Organisations (outwith opening hours)</t>
  </si>
  <si>
    <t>Kitchen use for groups 0-10 people</t>
  </si>
  <si>
    <t>Per room, per booking</t>
  </si>
  <si>
    <t>Kitchen use for groups 11-20 people</t>
  </si>
  <si>
    <t>Kitchen use for groups 21-30 people</t>
  </si>
  <si>
    <t>Kitchen use for groups 31-40 people</t>
  </si>
  <si>
    <t>Kitchen use for groups 41-50 people</t>
  </si>
  <si>
    <t>Per person, per activity, per hour</t>
  </si>
  <si>
    <t>Prestongrange Museum - Tel: 0131 653 2904</t>
  </si>
  <si>
    <t>Guided Tours</t>
  </si>
  <si>
    <t>Rock Climbing Shoes</t>
  </si>
  <si>
    <t>Landlord Registration</t>
  </si>
  <si>
    <t>Registration of a Property (valid for 3 years)</t>
  </si>
  <si>
    <t>Late Payment Fee (for failure to re-register on time)</t>
  </si>
  <si>
    <t>Per person, per hire</t>
  </si>
  <si>
    <t>Per person, per half day</t>
  </si>
  <si>
    <t>Environmental Search</t>
  </si>
  <si>
    <t>Per report</t>
  </si>
  <si>
    <t>Duplicate document</t>
  </si>
  <si>
    <t>Per document</t>
  </si>
  <si>
    <t>£6.00 per Lab Unit + £42.00</t>
  </si>
  <si>
    <t>£6.00 per Lab Unit + £21.00 per Officer hour + mileage</t>
  </si>
  <si>
    <t>£6.50 per Lab Unit + £22.00 per Officer hour + mileage</t>
  </si>
  <si>
    <t>Commercial Sampling Programme (Quoted following detailed assessment based upon Requested Commercial Sampling formula)</t>
  </si>
  <si>
    <t>REGISTRATION SERVICES</t>
  </si>
  <si>
    <t>Certifying Foreign Pensions</t>
  </si>
  <si>
    <t>British Citizenship Private Ceremony</t>
  </si>
  <si>
    <t>Over 16's only (unless in full time secondary education or a concessionary or Home Library Service user)</t>
  </si>
  <si>
    <t>Library Fines and Fees:</t>
  </si>
  <si>
    <t>All borrowers with a lost or damaged item will be required to pay the full replacement cost</t>
  </si>
  <si>
    <t>Replacement Cost</t>
  </si>
  <si>
    <t>DVD Hires:</t>
  </si>
  <si>
    <t>Adult &amp; Children's Entertainment DVD (up to 12 months from release)</t>
  </si>
  <si>
    <t>Adult &amp; Children's Entertainment DVD box set 3 or more discs (up to 12 months from release)</t>
  </si>
  <si>
    <t>Children's Pre-school DVDs</t>
  </si>
  <si>
    <t>Over 16's only (unless in full time secondary education or a concessionary or Home Library Service user).  Overdue fine charge per day for all items loaned on record, excluding DVDs (up to a maximum of £5.20)</t>
  </si>
  <si>
    <t>All overdue items not returned within 60 days of due date will be invoiced at replacement cost with all reservation, hire and overdue charges added where relevant.  Once an invoice has been raised, items can no longer be returned</t>
  </si>
  <si>
    <t>Registration Services</t>
  </si>
  <si>
    <t>Interments: Adult</t>
  </si>
  <si>
    <t>Interments: Cremated remains</t>
  </si>
  <si>
    <t>Interments on a Saturday: Adult</t>
  </si>
  <si>
    <t>Interments on a Saturday: Cremated remains</t>
  </si>
  <si>
    <t>Interments - Sunday, holiday, outwith working hours: Adult</t>
  </si>
  <si>
    <t>Interments - Sunday, holiday, outwith working hours: Cremated remains</t>
  </si>
  <si>
    <t>No charge</t>
  </si>
  <si>
    <t>Vocal Scores</t>
  </si>
  <si>
    <t>Orchestral Sets (charge variable as determined by loaning authority)</t>
  </si>
  <si>
    <t>Footway Crossing (up to 5 days)</t>
  </si>
  <si>
    <t>Occupation (1 week)</t>
  </si>
  <si>
    <t>Occupation - Food Vans (1 year)</t>
  </si>
  <si>
    <t>R(S)AA s56 Excavation Permit (amendments or extensions)</t>
  </si>
  <si>
    <t>Skip Permit Household Rate (1 month) (for Council Tax Reg. main residence only)</t>
  </si>
  <si>
    <t>Per additional week</t>
  </si>
  <si>
    <t>Property Enquiry with Adoption Plan</t>
  </si>
  <si>
    <t>Road Construction Inspection Rate</t>
  </si>
  <si>
    <t>Signals Switch On/Offs</t>
  </si>
  <si>
    <t>Monday - Friday 07:00-17:30</t>
  </si>
  <si>
    <t>Monday - Friday 17:30-20:00</t>
  </si>
  <si>
    <t>Saturday - Sunday 07:00-19:00</t>
  </si>
  <si>
    <t>Public Holidays</t>
  </si>
  <si>
    <t>Private Water Supplies: Exempt Non-Commercial Supplies</t>
  </si>
  <si>
    <t>Click to view prescribed fees</t>
  </si>
  <si>
    <t>Private Water Supplies: Regulated Commercial Supplies**</t>
  </si>
  <si>
    <t>Requested Domestic/Not for Profit Sampling*</t>
  </si>
  <si>
    <t>£6.50 per Lab Unit + £43.50</t>
  </si>
  <si>
    <t>Requested Commercial Sampling**</t>
  </si>
  <si>
    <t>** Commercial entities: Requested Sampling Charges will be made at ELC set Laboratory Unit cost with an additional Officer Hour rate + mileage (45p per mile to cover from Haddington to sampling point, to Laboratory, back to Haddington). An increase in one hour of Officer time will be attributed to every 5 samples from one sampling point to account for increased administration time. Edinburgh Scientific Services provides an annual price list which will be used to calculate costs dependent upon test / analysis suite required.</t>
  </si>
  <si>
    <t>Per 1 week</t>
  </si>
  <si>
    <t>Per 1 year</t>
  </si>
  <si>
    <t>Please note that renewing entertainment DVDs on loan will incur a further hire charge</t>
  </si>
  <si>
    <t>Emergency Attendance</t>
  </si>
  <si>
    <t>Wallyford Library - Tel: 01620 827827</t>
  </si>
  <si>
    <t>East Lothian Council</t>
  </si>
  <si>
    <t>Charges Book</t>
  </si>
  <si>
    <t>ROAD OCCUPATION FEES AND OTHER PERMITS</t>
  </si>
  <si>
    <t>SPORTS FACILITIES, PITCHES AND PAVILIONS</t>
  </si>
  <si>
    <t>PLANNING AND BUILDING STANDARDS</t>
  </si>
  <si>
    <t>HARBOURS AND SAILING CENTRES</t>
  </si>
  <si>
    <t>ENVIRONMENTAL HEALTH AND OTHER PROTECTIVE SERVICES</t>
  </si>
  <si>
    <t>CONTENTS</t>
  </si>
  <si>
    <t>Halls, Meeting Rooms and Facility Hire</t>
  </si>
  <si>
    <t>14</t>
  </si>
  <si>
    <t>Libraries, Museums and Archives</t>
  </si>
  <si>
    <t>Harbours and Sailing Centres</t>
  </si>
  <si>
    <t>Enviromental Health and Other Protective Services</t>
  </si>
  <si>
    <t>Road Occupation Fees and Other Permits</t>
  </si>
  <si>
    <t>Sports Facilities and Pitches</t>
  </si>
  <si>
    <t>https://www.eastlothian.gov.uk/downloads/file/23614/premise_licence_fees</t>
  </si>
  <si>
    <t>https://www.eastlothian.gov.uk/downloads/file/23559/</t>
  </si>
  <si>
    <t>https://www.eastlothian.gov.uk/info/210571/licensing/12259/alcohol_licences/2</t>
  </si>
  <si>
    <t>There are a number of licences that are granted by the East Lothian Licensing Board. East Lothian Council do not set these fees or have the power to grant a licence under the scheme. The Council only provides administrative support to the Licencing Board to enable it to carry out its duties. More information on the Licences and charges of the Licencing Board can be found at:</t>
  </si>
  <si>
    <t>Additional Charge for delayed switch off/on (Monday - Friday 07:00-17:30)</t>
  </si>
  <si>
    <t>Indoor Climbing Wall (9am to 6pm, Mon to Fri, term time only) - Tel: 0131 653 5217 or outdoorlearning@elcschool.org.uk</t>
  </si>
  <si>
    <t>ADULT WELLBEING CHARGES</t>
  </si>
  <si>
    <t>Per Child</t>
  </si>
  <si>
    <t>Instrumental Music Tuition - Full Annual Charge for Siblings</t>
  </si>
  <si>
    <t>Per Younger Sibling</t>
  </si>
  <si>
    <t>Instrumental Music Tuition - Full Annual Charge (First Child)</t>
  </si>
  <si>
    <t>Instrumental Music Tuition - Concessionary Annual Charge (First Child)</t>
  </si>
  <si>
    <t>Instrumental Music Tuition - Concessionary Annual Charge (Siblings)</t>
  </si>
  <si>
    <t>Instrumental Music Tuition - Full Annual Charge (If Registered for Free School Meals or Clothing Grant)</t>
  </si>
  <si>
    <t>Instrumental Music Tuition - Full Annual Charge (If Enrolled on an SQA Music Qualification)</t>
  </si>
  <si>
    <t>Per First Child</t>
  </si>
  <si>
    <t>24</t>
  </si>
  <si>
    <t>Amenities &amp; Countryside Services</t>
  </si>
  <si>
    <t>32</t>
  </si>
  <si>
    <t>33</t>
  </si>
  <si>
    <t>*Domestic / Not for Profit entities: Requested Sampling Charges will be made at ELC set Laboratory Unit cost with an additional set fee (standardised 2 hours @ Officer Hour rate + £20 standardised mileage (based upon 45p per mile to cover from Haddington to sampling point, to Laboratory, back to Haddington). Officer time will account for travelling, data input, administration and advice/guidance provided on receipt of Report. A standardised Officer time element is deemed reasonable and fair to account for properties in all parts of the Council area. An increase in one hour of Officer time will be attributed to every 5 samples from one sampling point to account for increased administration time. Edinburgh Scientific Services provides an annual price list which will be used to calculate costs dependent upon test / analysis suite required.</t>
  </si>
  <si>
    <t>Other Facilities Across East Lothian - Tel: 01620 827827</t>
  </si>
  <si>
    <t>Publication Scheme, FOI and EIR Charges</t>
  </si>
  <si>
    <t>Publication Scheme, FOI and EIR Charges:</t>
  </si>
  <si>
    <t>Postage</t>
  </si>
  <si>
    <t>Charged at full cost recovery</t>
  </si>
  <si>
    <t>FOI &amp; EIR Charges - Local Government Employee Salary Re-Charges (FOI will be capped at an hourly rate of £15)</t>
  </si>
  <si>
    <t>Grade 3 - Administration</t>
  </si>
  <si>
    <t>Grade 4 - Administration</t>
  </si>
  <si>
    <t>Grade 5 - Administration</t>
  </si>
  <si>
    <t>Grade 8 - Officer</t>
  </si>
  <si>
    <t>PUBLICTION SCHEME, FOI AND ENVIRONMENTAL INFORMATION REQUEST CHARGES</t>
  </si>
  <si>
    <t>Grade 6 – Administration</t>
  </si>
  <si>
    <t>Grade 7 – Senior Administration</t>
  </si>
  <si>
    <t>Grade 9 – Officer</t>
  </si>
  <si>
    <t>Grade 10 – Officer</t>
  </si>
  <si>
    <t>Grade 11 - Officer/Manager</t>
  </si>
  <si>
    <t>Grade 12 - Officer/Manager</t>
  </si>
  <si>
    <t>Grade 13 - Service Manager</t>
  </si>
  <si>
    <t>2020/21 Charge £</t>
  </si>
  <si>
    <t>Charge to AUG 2020 £</t>
  </si>
  <si>
    <t>Charge After AUG 2020 £</t>
  </si>
  <si>
    <t>2020/2021 Charge £</t>
  </si>
  <si>
    <t>Charge From 01/08/2020</t>
  </si>
  <si>
    <t>East Lothian Care Homes - self funder (per week) Less FPC Element</t>
  </si>
  <si>
    <t>2021/22 Charge £</t>
  </si>
  <si>
    <t>2021/2022 Charge £</t>
  </si>
  <si>
    <t>Customer Services Office - Category 1 - Charitable / Voluntary / NFP (Not For Profit)</t>
  </si>
  <si>
    <t>Customer Services Office - Category 2 - Commercial Youth</t>
  </si>
  <si>
    <t>Customer Services Office - Category 3 - Commercial Adult</t>
  </si>
  <si>
    <t>Public Concourse - Category 1 - Charitable / Voluntary / NFP (Not For Profit)</t>
  </si>
  <si>
    <t>Public Concourse - Category 2 - Commercial Youth</t>
  </si>
  <si>
    <t>Public Concourse - Category 3 - Commercial Adult</t>
  </si>
  <si>
    <t>Young Persons Area - Category 1 - Charitable / Voluntary / NFP (Not For Profit)</t>
  </si>
  <si>
    <t>Young Persons Area - Category 2 - Commercial Youth</t>
  </si>
  <si>
    <t>Young Persons Area - Category 3 - Commercial Adult</t>
  </si>
  <si>
    <t>Contact</t>
  </si>
  <si>
    <t>Kate Maynard</t>
  </si>
  <si>
    <t>DVDs</t>
  </si>
  <si>
    <t>Transport Admin</t>
  </si>
  <si>
    <t>Thelma Barson</t>
  </si>
  <si>
    <t>James Logan</t>
  </si>
  <si>
    <t>Susan Farrow</t>
  </si>
  <si>
    <t>Section 50 Certificate (make same as Env Health)</t>
  </si>
  <si>
    <t>Property enquiry - remove as it was not visable for us to do these</t>
  </si>
  <si>
    <t>Certificates of lawfulness - remove as this is a statutory fee</t>
  </si>
  <si>
    <t>Letter of comfort - domestic where work didn't have a Warrant</t>
  </si>
  <si>
    <t>Search  building standards and Planning - standard (specific) inclusive of copy of decision/(1 completion cert. BS only)</t>
  </si>
  <si>
    <t>Search building standards - non-specific inclusive of copy of decision/(1 completion cert. BS only)</t>
  </si>
  <si>
    <t>Animal day-care services</t>
  </si>
  <si>
    <t>Variation of Pet Seller/Dog, Cat or Rabbit Breeder /Rehoming Activities/Animal Welfare Est.</t>
  </si>
  <si>
    <t>Duplicate of Pet Seller/Dog, Cat or Rabbit Breeder /Rehoming Activities/Animal Welfare Est.</t>
  </si>
  <si>
    <t>Registration of a Landlord (valid for 3 years) - Single local authority</t>
  </si>
  <si>
    <t>Two or more applications with different local authorities</t>
  </si>
  <si>
    <t>per application</t>
  </si>
  <si>
    <t>Change of Ownership (Prior to Grant)</t>
  </si>
  <si>
    <t>Change of Day to Day Manager or Agent</t>
  </si>
  <si>
    <t>Change of Maximum Occupancy Level</t>
  </si>
  <si>
    <t>Change to Physical Layout of Property</t>
  </si>
  <si>
    <t>Caravan Licence (Permanent Residents)</t>
  </si>
  <si>
    <t xml:space="preserve"> 01-25 caravans</t>
  </si>
  <si>
    <t>26-50 Caravans</t>
  </si>
  <si>
    <t>51-100 Caravans</t>
  </si>
  <si>
    <t>101 + Caravans</t>
  </si>
  <si>
    <t>per request</t>
  </si>
  <si>
    <t>Licensing@eastlothian.gov.uk</t>
  </si>
  <si>
    <t>Grant Talac</t>
  </si>
  <si>
    <t>Planning And Building Standards</t>
  </si>
  <si>
    <t>Gwen Stewart</t>
  </si>
  <si>
    <t>Fisherrow Harbour - Tel: 07776 467446 (Alex Stewart, Harbour Master) (NOW ADMINISTERED BY FISHERROW HARBOUR ASSOCIATION)</t>
  </si>
  <si>
    <t>Overnight Bookings - CENTRE CURRENTLY CLOSED</t>
  </si>
  <si>
    <t>East Lothian Council Schools and Groups</t>
  </si>
  <si>
    <t>Community Groups</t>
  </si>
  <si>
    <t>All other groups</t>
  </si>
  <si>
    <t>Per Night Per Person</t>
  </si>
  <si>
    <t xml:space="preserve">Entire Building </t>
  </si>
  <si>
    <t>Day Time Use</t>
  </si>
  <si>
    <t>Per Day (Monday-Friday)</t>
  </si>
  <si>
    <t>Per Day (Saturday-Sunday)</t>
  </si>
  <si>
    <t>A non refundable deposit of 50% is due on booking</t>
  </si>
  <si>
    <t>Balance due one month before entry date</t>
  </si>
  <si>
    <t>Keith Christie</t>
  </si>
  <si>
    <t>Lynn Crothers</t>
  </si>
  <si>
    <t>Laura Kerr</t>
  </si>
  <si>
    <t>2022/23 Charge £</t>
  </si>
  <si>
    <t>Animal Licencing (Length dependant upon EH recommendation)</t>
  </si>
  <si>
    <t>Dangerous wild animals (1 year)</t>
  </si>
  <si>
    <t>Zoological park (5 years)</t>
  </si>
  <si>
    <t>Bookings</t>
  </si>
  <si>
    <t>Musselburgh Links, The Old Golf Course (enjoyleisure.com)</t>
  </si>
  <si>
    <t>Winterfield Golf Course (enjoyleisure.com)</t>
  </si>
  <si>
    <t>Pitches &amp; Pavilions (enjoyleisure.com)</t>
  </si>
  <si>
    <t>Contact Us – Fisherrow Harbour and Seafront Association</t>
  </si>
  <si>
    <t>Letter of comfort -where there is a expired warrant or work is exempt</t>
  </si>
  <si>
    <t xml:space="preserve">Specific search Planning/Building Warrant file  to view only </t>
  </si>
  <si>
    <t>Sarah Oliver</t>
  </si>
  <si>
    <t>140 litre bin</t>
  </si>
  <si>
    <t xml:space="preserve">240 litre bin </t>
  </si>
  <si>
    <t xml:space="preserve">360 litre bin </t>
  </si>
  <si>
    <t xml:space="preserve">660 litre bin </t>
  </si>
  <si>
    <t xml:space="preserve">1100 litre bin </t>
  </si>
  <si>
    <t>Orange sacks</t>
  </si>
  <si>
    <t>Recycling Centre per sack</t>
  </si>
  <si>
    <t>Transfer Station per tonne</t>
  </si>
  <si>
    <t>Skip Hire</t>
  </si>
  <si>
    <t>Special Uplifts</t>
  </si>
  <si>
    <t>Trade Waste Charges</t>
  </si>
  <si>
    <t>Once per week collection</t>
  </si>
  <si>
    <t>Per uplift</t>
  </si>
  <si>
    <t>Cost to hire skip (including disposal charges)</t>
  </si>
  <si>
    <t>Minimum 1/2 tonne charge</t>
  </si>
  <si>
    <t>Per sack</t>
  </si>
  <si>
    <t>Waste Collection and Disposal Charges</t>
  </si>
  <si>
    <t>Trade Waste</t>
  </si>
  <si>
    <t>34</t>
  </si>
  <si>
    <t>Petroleum:</t>
  </si>
  <si>
    <t>Indoor Sports Entertainment:</t>
  </si>
  <si>
    <t xml:space="preserve">Prestonpans - Aldhammer House - Unable to book until further notice (Meeting Rooms incl former Marriage Room) - As above
Category 2 - Non-Profit Making Organisations </t>
  </si>
  <si>
    <t>Prestonpans - Aldhammer House - Unable to book until further notice (Meeting Rooms incl former Marriage Room) - Category 3 - Commercial Organisations - As above</t>
  </si>
  <si>
    <t>Haddington - John Muir House - customerserviceshaddington@eastlothian.gov.uk</t>
  </si>
  <si>
    <t>* Commercial Sunday bookings will be subject to a surcharge of 25% of the total charge</t>
  </si>
  <si>
    <t>Discounts</t>
  </si>
  <si>
    <t>Cancellation Fee</t>
  </si>
  <si>
    <t>CATEGORY 1: VOLUNTARY &amp; CHARITABLE ORGANISATIONS</t>
  </si>
  <si>
    <t>This rate of charge should be applied to charities and to voluntary organisations where the primary purpose of the organisation is to provide a service to the community. It should also be applied to organisations working in support of pensioners and young people to support groups for people with special needs.</t>
  </si>
  <si>
    <t>Examples of voluntary and charitable organisations include:-</t>
  </si>
  <si>
    <t>Registered Charities Groups for the Mentally or Physically Handicapped , OAP Organisations , Children's Playgroups/Youth Clubs/Young People's Organisations , Support Groups, (e.g. Alcoholics Anonymous, Single Parents Groups) , Religious Groups/Church Organisations , Festival/Gala Day Organisations , Community Councils , Parent/Teacher Associations</t>
  </si>
  <si>
    <t>This rate of charge should also be applied to any musical or drama group performing free of charge to charitable organisations.</t>
  </si>
  <si>
    <t>CATEGORY 2: NON-PROFIT MAKING ORGANISATIONS</t>
  </si>
  <si>
    <t>This rate of charge should be applied to organisations that operate on a non-profit making basis and where their activities are of a general recreational nature, as distinct from a charitable cause or a specific social need or community service. Organisations in this category will normally comprise individuals who give their time on a voluntary basis and where the proceeds of any events are put back into the club/organisation's funds.</t>
  </si>
  <si>
    <t>Examples of non-profit making organisations include:-</t>
  </si>
  <si>
    <t>Amateur Sporting Organisations , Other Amateur Recreational Organisations, (e.g. Floral Art Clubs, Bowling Clubs, Dance Clubs, Amateur Dramatic Organisations, etc.) , Round Table/Rotary Club/Inner Wheel/Ladies' Circle/Musselburgh Honest Lasses , Association/Women's Guilds/Loyal Orange Lodge/Eastern Star, etc. , Company Staff Organisations and Events, (e.g. Brunton Staff) , Private Individuals, (e.g. Weddings)</t>
  </si>
  <si>
    <t>CATEGORY 3: COMMERCIAL ORGANISATIONS</t>
  </si>
  <si>
    <t>This rate of charge should be applied to commercial organisations, i.e. where the organisation operates on a profit_x0002_making basis. It should also be applied to central and local government bodies and other public and statutory agencies. Examples of commercial organisations include:-</t>
  </si>
  <si>
    <t>Any Limited Company or PLC , Local Authorities , Health Boards , Professional Sporting Groups , Discos - Commercial Operators , Traders , Dance Schools , Co-operative Societies , Slimming Clubs</t>
  </si>
  <si>
    <t>The charge should also be applied to individuals who intend to use the facility for personal profit, e.g. aerobics/fitness instructors who charge participants to take part in the class.</t>
  </si>
  <si>
    <t>The appropriate charge to be levied in any given circumstances should be based on the category of the organisation, NOT on the specific nature of the let. The only exception to this is where a commercial or non-profit making organisation is running an event from which the proceeds are going to a charity. In such instances, the organisation will require to provide proof (i.e. a letter from the charity), to demonstrate that this is the case and will be charged at 50% of the standard rate</t>
  </si>
  <si>
    <t>APPENDIX: CATEGORIES OF ORGANISATIONS</t>
  </si>
  <si>
    <t>Appendix: Categorisation of Organisations</t>
  </si>
  <si>
    <t>Commercial let</t>
  </si>
  <si>
    <t xml:space="preserve">Live or recorded music </t>
  </si>
  <si>
    <t>Bar</t>
  </si>
  <si>
    <t>Sunday / public holiday</t>
  </si>
  <si>
    <t>Caretaker required to remain on site</t>
  </si>
  <si>
    <t>50% Category 1 or 2; 100% Category 3</t>
  </si>
  <si>
    <t>Category 1 – Voluntary &amp; Charitable Groups/Organisations</t>
  </si>
  <si>
    <t>Note: VAT is applicable on waste collection charges if collecting on behalf of a third party. Only commercial waste collected as part of our obligations as governed by the Environmental Protection Act 1990, is considered to be part of a special legal regime, and therefore non-business supply under section 41A of the VAT Act.</t>
  </si>
  <si>
    <t>Per kWh</t>
  </si>
  <si>
    <t>Per installation</t>
  </si>
  <si>
    <t>2023/24 Charge £</t>
  </si>
  <si>
    <t>2023/24 Workings</t>
  </si>
  <si>
    <t>Increase</t>
  </si>
  <si>
    <t>linked to all tabs - do not change.</t>
  </si>
  <si>
    <t>Pre-applications</t>
  </si>
  <si>
    <t>Optional Additional Services - max 1hr meeting with case officer (site/virtual/ in person)</t>
  </si>
  <si>
    <t xml:space="preserve">If the above requires specialist service advice at the request of enquirier and agreement with case officer </t>
  </si>
  <si>
    <t>Optional Additional Services - max 1hr meeting with case officer, Road Services &amp; other relevant council officers (site/virtual/ in person)</t>
  </si>
  <si>
    <t>Above meeting can include team/service manager</t>
  </si>
  <si>
    <t>Allocation of a House Name</t>
  </si>
  <si>
    <t>Works to listed buildings</t>
  </si>
  <si>
    <t>Optional Additional Services - Site visit by case officer</t>
  </si>
  <si>
    <t>Non-material Variation</t>
  </si>
  <si>
    <t>Discharge of Conditions</t>
  </si>
  <si>
    <t>New Road Construction Consent Application Fee</t>
  </si>
  <si>
    <t>New Road Construction Consent Fee per Amendment</t>
  </si>
  <si>
    <t>New Road Construction Consent Fee per metre of Road (per metre for first 100 metres)</t>
  </si>
  <si>
    <t>New Road Construction Consent Gee per metre of Road (per metre for each subsequent metre)</t>
  </si>
  <si>
    <t>New Road Construction Consent Fee per metre of Foothpath per metre</t>
  </si>
  <si>
    <t>Per Amendment</t>
  </si>
  <si>
    <t>£30 per metre</t>
  </si>
  <si>
    <t>£20 per metre</t>
  </si>
  <si>
    <t>£5 per metre</t>
  </si>
  <si>
    <t>If hosting a display of community artwork or craftwork and the maker wisher to sell that work there is a commission rate of 25% in lieu of a room hire rate</t>
  </si>
  <si>
    <t>Retrospective planning applications - Statutory planning fee plus 25% surcharge</t>
  </si>
  <si>
    <t>Table and Chairs Permit</t>
  </si>
  <si>
    <t xml:space="preserve">Whitecraig - Village Hub - Tel: 0131 653 5051  (the responsibility for the setting of fees/charges for this Centre lies with a Management Committee) </t>
  </si>
  <si>
    <t>Belhaven Care Home (NHS provision)</t>
  </si>
  <si>
    <t>Service e-mail confirmation:</t>
  </si>
  <si>
    <t>Per person, per week (self-funders only, 10% to cover possible NCHC increase)</t>
  </si>
  <si>
    <t>Per person, per week (self-funders 10% increase to cover possible NCHC increase, existing self-funders on lower rate also +10% )</t>
  </si>
  <si>
    <t>Per person, per week(mainly self-funders if not qualifying for support,  no increase to minimise barriers to carers utilising respite support)</t>
  </si>
  <si>
    <t xml:space="preserve">Local developments (small) - including Section 42 applications Up to 10 residential units, Up to 999m2 class 4/5/6/other/mixed space </t>
  </si>
  <si>
    <t>50% of planning fee</t>
  </si>
  <si>
    <t>Local developments (med) - including Section 42 applications  11 – 49 residential units,  1000m2 to 9999m2 class 4/5/6 space,   1000m2 to 4999m2 other/mixed space,  Development calculated by site area</t>
  </si>
  <si>
    <t>Major/National Development - including Section 42 applications  50+ residential units ,10,000m2+ class 4/5/6 space, 5000m2+ other/mixed space, 2 hectares+ site size,  Developments dictated by site area, Other criteria per The Town and Country Planning (Hierarchy of Developments) (Scotland)</t>
  </si>
  <si>
    <t>Pre-position discussion only (no additional services can be added)</t>
  </si>
  <si>
    <t>Planning Fee + 25% surcharge</t>
  </si>
  <si>
    <r>
      <rPr>
        <b/>
        <u/>
        <sz val="10"/>
        <rFont val="Calibri"/>
        <family val="2"/>
      </rPr>
      <t>A Bond</t>
    </r>
    <r>
      <rPr>
        <sz val="10"/>
        <rFont val="Calibri"/>
        <family val="2"/>
      </rPr>
      <t xml:space="preserve"> may be required, depending on the nature of the event; this is only refundable if the site does not require any reinstatement works when the site is vacated</t>
    </r>
  </si>
  <si>
    <t>Large Site (between 20 &amp; 30 shows/stands) Additional days charged at pro-rata</t>
  </si>
  <si>
    <t>Medium Site (up to 20 shows/stands) Additional days charged at pro-rata</t>
  </si>
  <si>
    <t>Small Site (less than 10 shows/stands) Additional days charged at pro-rata</t>
  </si>
  <si>
    <t>Winterfield Cricket Pitch - East Lothian Community Club</t>
  </si>
  <si>
    <t>Winterfield Cricket Pitch - Non East Lothian Community Club/ East Lothian Private School</t>
  </si>
  <si>
    <t>Winterfield Cricket Pitch - Commercial</t>
  </si>
  <si>
    <t>Per session</t>
  </si>
  <si>
    <t>Interview Room - Charitable, Voluntary Organisations, NFP</t>
  </si>
  <si>
    <t>Interview Room - Commercial (Youth)</t>
  </si>
  <si>
    <t>Interview Room - Commercial (Adult)</t>
  </si>
  <si>
    <t>General Surcharges</t>
  </si>
  <si>
    <t>A cancellation fee of 50% of the booking charge will apply if a booking is cancelled less than 10 working days prior to booking date.</t>
  </si>
  <si>
    <t>Car Charger Minimum Fee</t>
  </si>
  <si>
    <t>On-Street</t>
  </si>
  <si>
    <t>Destination</t>
  </si>
  <si>
    <t>Journey 43-50KW</t>
  </si>
  <si>
    <t>Journey &gt;50KW</t>
  </si>
  <si>
    <t>Ryan Robertson</t>
  </si>
  <si>
    <t>Car Charger Per kWh Rate</t>
  </si>
  <si>
    <t>On-Street (Peak)</t>
  </si>
  <si>
    <t>On-Street (Off-Peak)</t>
  </si>
  <si>
    <t>Destination (Peak)</t>
  </si>
  <si>
    <t>Destination (Off-Peak)</t>
  </si>
  <si>
    <t>Journey 43-50KW (Peak)</t>
  </si>
  <si>
    <t>Journey 43-50KW (Off-Peak)</t>
  </si>
  <si>
    <t>Journey&gt;50KW (Peak)</t>
  </si>
  <si>
    <t>Journey &gt; 50KW (Off-Peak)</t>
  </si>
  <si>
    <t>Car Charger Overstay Fee</t>
  </si>
  <si>
    <t>Note: Overstay fees include a 15 minute grace period, i.e. applied after a total time of 60 minutes.</t>
  </si>
  <si>
    <t>Per min, after 45mins, £50 max</t>
  </si>
  <si>
    <t>Householder developments -  (including change of use of land for domestic purpose only) advertising &amp; signage for one dwelling.</t>
  </si>
  <si>
    <t>Householder developments - (including change of use of land for domestic purpose only) advertising &amp; signage for more than one dwelling.</t>
  </si>
  <si>
    <t>2024/25 Workings</t>
  </si>
  <si>
    <t>2024/25 Charge £</t>
  </si>
  <si>
    <t>2024/25   Charge £</t>
  </si>
  <si>
    <t>Outdoor Learning Service Classroom &amp; Indoor Facilities - Tel: 0131 202 4290 or outdoorlearning@elcschool.org.uk</t>
  </si>
  <si>
    <t>John Gray Centre; Local History Service, Haddington - Tel: 01620 820695</t>
  </si>
  <si>
    <t>Ross High School (2G) - Tel: 01786 458888</t>
  </si>
  <si>
    <t>Kitchen use for groups 0-20 people (Larger groups will have to make external arrangements if kitchen use is required and this should be noted at the time of booking.)</t>
  </si>
  <si>
    <t>Implementation Date</t>
  </si>
  <si>
    <t>Schools not included - update manually with date of term starting.</t>
  </si>
  <si>
    <t>Major renewable energy related developments - energy transmission and infrastructure developments including; windfarms, solar farms, onshore infrastructure for both onshore and offshore wind, battery energy storage systems</t>
  </si>
  <si>
    <t>Duplicate licence</t>
  </si>
  <si>
    <t>Variation</t>
  </si>
  <si>
    <t>Grant &amp; Renewal</t>
  </si>
  <si>
    <t>Duplicate License</t>
  </si>
  <si>
    <t>Early Renewal &amp; Replacement</t>
  </si>
  <si>
    <t>Grant/ Renewal of Trailer</t>
  </si>
  <si>
    <t>Grant &amp; Renewal (3 years)</t>
  </si>
  <si>
    <t>Additional employees (each per 3 years)</t>
  </si>
  <si>
    <t xml:space="preserve">Multi-activity indoor or outdoor </t>
  </si>
  <si>
    <t>Other Temporary Public Entertainment Licences (numbers based on daily attendance):</t>
  </si>
  <si>
    <t>Pet seller - renewal (3 years)</t>
  </si>
  <si>
    <t>Re-homing activities - renewal (3 years)</t>
  </si>
  <si>
    <t>Animal Welfare Establishment (unless registered charity) - renewal (3 years)</t>
  </si>
  <si>
    <t>Dog breeder - renewal (3 years)</t>
  </si>
  <si>
    <t>Cat breeder - renewal (3 years)</t>
  </si>
  <si>
    <t>Rabbit breeder - renewal (3 years)</t>
  </si>
  <si>
    <t>Variation Licence</t>
  </si>
  <si>
    <t>Short-term Lets</t>
  </si>
  <si>
    <t>1 - 5 occupancy</t>
  </si>
  <si>
    <t>6 - 10 occupancy</t>
  </si>
  <si>
    <t>11 - 20 occupancy</t>
  </si>
  <si>
    <t>21 - 30 occupancy</t>
  </si>
  <si>
    <t>31 - 40 occupancy</t>
  </si>
  <si>
    <t>41 - 50 occupancy</t>
  </si>
  <si>
    <t>51 - 60 occupancy</t>
  </si>
  <si>
    <t>Sexual Entertainment Venue</t>
  </si>
  <si>
    <t>Priority Condition Compliance Service - Major Rewnewable Energy related developments only (for each application)</t>
  </si>
  <si>
    <t>8000 for 1st request &amp; 4000 for each subsequent request</t>
  </si>
  <si>
    <t>Operator - Grant and Renewal</t>
  </si>
  <si>
    <t>Substitute vehicle (28 days)</t>
  </si>
  <si>
    <t>Up to 500 persons (upto 6 weeks)</t>
  </si>
  <si>
    <t>500-2000 persons (upto 6 weeks)</t>
  </si>
  <si>
    <t>2001-5000 persons (upto 6 weeks)</t>
  </si>
  <si>
    <t>Over 5000 persons (upto 6 weeks)</t>
  </si>
  <si>
    <t>Temporary (upto 6 weeks)</t>
  </si>
  <si>
    <t>Grant &amp; Renewal (1 year)</t>
  </si>
  <si>
    <t>Intinerant Metal Dealers:</t>
  </si>
  <si>
    <t>Skin Piercing and Tattooing:</t>
  </si>
  <si>
    <t>Pet seller -grant &amp; renewal (3 years)</t>
  </si>
  <si>
    <t>Dog breeder- grant &amp; renewal (3 years)</t>
  </si>
  <si>
    <t>Cat breeder - grant &amp; renewal (3 years)</t>
  </si>
  <si>
    <t>Rabbit breeder - grant &amp; renewal (3 years)</t>
  </si>
  <si>
    <t>Re-homing activities - grant &amp; renewal (3 years)</t>
  </si>
  <si>
    <t>Animal Welfare Establishment (unless registered charity) - Grant &amp; Renewal (3 years)</t>
  </si>
  <si>
    <t>Animal boarding establishments (commercial, domestic, daycare) (1 year)</t>
  </si>
  <si>
    <t>Zoological Parks - Grant &amp; Renewal (4 years)</t>
  </si>
  <si>
    <t>3 to 5 persons (grant &amp; renewal)</t>
  </si>
  <si>
    <t>6-10 persons (grant &amp; renewal)</t>
  </si>
  <si>
    <t>11-20 persons (grant &amp; renewal)</t>
  </si>
  <si>
    <t>31-40 persons (grant &amp; renewal)</t>
  </si>
  <si>
    <t>41-50 persons (grant &amp; renewal)</t>
  </si>
  <si>
    <t>76-100 persons (grant &amp; renewal)</t>
  </si>
  <si>
    <t>101-200 persons (grant &amp; renewal)</t>
  </si>
  <si>
    <t>201+ persons (grant &amp; renewal)</t>
  </si>
  <si>
    <t>21-30 persons (grant &amp; renewal)</t>
  </si>
  <si>
    <t>51-75 persons (grant &amp; renewal)</t>
  </si>
  <si>
    <t>Wallyford - Community Centre - Tel: 0131 652 2804  (the responsibility for the setting of fees/charges for this Centre lies with a Management Committee)</t>
  </si>
  <si>
    <t>HALLS, MEETING ROOMS AND FACILITY HIRE - contact bookings@eastlothian.gov.uk, unless noted otherwise</t>
  </si>
  <si>
    <t xml:space="preserve">Haddington - Corn Exchange - Unable to book until further notice -  </t>
  </si>
  <si>
    <t xml:space="preserve">Haddington - Town House - Unable to book until further notice - </t>
  </si>
  <si>
    <t xml:space="preserve">Gullane - Recreation Hall - Tele no:  01620 827625     </t>
  </si>
  <si>
    <t xml:space="preserve">Musselburgh Town Hall - Unable to book until further notice - </t>
  </si>
  <si>
    <t xml:space="preserve">Prestonpans - Aldhammer House - Unable to book until further notice (Meeting Rooms incl former Marriage Room) 
Category 1 - Voluntary &amp; Charitable Organisations </t>
  </si>
  <si>
    <t xml:space="preserve">Tranent - Town Hall - Tele no:  01620 827625    </t>
  </si>
  <si>
    <t>Musselburgh - Brunton Hall</t>
  </si>
  <si>
    <t>Elphinstone - Community Centre -Charitable Group Hire</t>
  </si>
  <si>
    <t>Elphinstone - Community Centre -  General Group Hire</t>
  </si>
  <si>
    <t xml:space="preserve">Macmerry - Village Hall </t>
  </si>
  <si>
    <t>North Berwick Hope Rooms</t>
  </si>
  <si>
    <t>Ormiston - Community Facility - Main Hall</t>
  </si>
  <si>
    <t>Ormiston - Community Facility - Creche</t>
  </si>
  <si>
    <t>Dunbar - Bleachingfield Centre</t>
  </si>
  <si>
    <t xml:space="preserve">Let of small rooms, ante rooms etc </t>
  </si>
  <si>
    <t xml:space="preserve">Pencaitland - Trevelyan Hall </t>
  </si>
  <si>
    <t>Public Parks and Open Spaces</t>
  </si>
  <si>
    <t>Winterfield Cricket Pitch:</t>
  </si>
  <si>
    <t>Town &amp; Community Halls:</t>
  </si>
  <si>
    <t>Town &amp; Community Halls - Surcharges &amp; Discounts:</t>
  </si>
  <si>
    <t>15 - 16</t>
  </si>
  <si>
    <t>17 - 18</t>
  </si>
  <si>
    <t>19 - 23</t>
  </si>
  <si>
    <t>26 - 28</t>
  </si>
  <si>
    <t>3 - 8</t>
  </si>
  <si>
    <t>9- 10</t>
  </si>
  <si>
    <t>11 - 12</t>
  </si>
  <si>
    <t>13</t>
  </si>
  <si>
    <t>25</t>
  </si>
  <si>
    <t>29</t>
  </si>
  <si>
    <t>30</t>
  </si>
  <si>
    <t>31</t>
  </si>
  <si>
    <t>2025/26 Workings</t>
  </si>
  <si>
    <t>2025/26 Charge £</t>
  </si>
  <si>
    <t>2025/26</t>
  </si>
  <si>
    <t>Elphinstone Community Centre</t>
  </si>
  <si>
    <t>Hire of Public Park/ Open Space - (general recreation - community events etc for non-exclusive use/roaming) - per hour</t>
  </si>
  <si>
    <t>Hire of Public Park/Large Open Space - Commercial Use - per hour</t>
  </si>
  <si>
    <t>Hire of Public Park/ Large Open Space - Commercial Use - up to 12 hours</t>
  </si>
  <si>
    <t>Hire of Public Park/ Large Open Space - Commercial Use - up to 24 hours</t>
  </si>
  <si>
    <t>Per 12 hrs</t>
  </si>
  <si>
    <t>Per 24 hrs</t>
  </si>
  <si>
    <t>North Berwick Harbour - Tel: 01620 893333 or 07776 467373 (Ricky Martin, Harbour Master)</t>
  </si>
  <si>
    <t>Gullane</t>
  </si>
  <si>
    <t>Fisherrow Harbour - Fisherrow Harbour and Seafront Association</t>
  </si>
  <si>
    <t>Taper 1- 70%</t>
  </si>
  <si>
    <t>Taper 2 - 90%</t>
  </si>
  <si>
    <t>Jo Moulin</t>
  </si>
  <si>
    <t>Category 1 - Voluntary &amp; Charitable Organisations (outwith opening hours)</t>
  </si>
  <si>
    <t>Category 2 - Non-Profit Making Organisations (outwith opening hours)</t>
  </si>
  <si>
    <t>Category 3 - Commercial Organisations (outwith opening hours)</t>
  </si>
  <si>
    <t>John Muir's Birthplace Museum (meeting room max capacity 8 seated/16 standing) Email: museumeast@eastlothian.gov.uk</t>
  </si>
  <si>
    <t>John Muir's Birthplace Museum (whole museum max capacity 48 moving around with some seats available) Email: museumeast@eastlothian.gov.uk</t>
  </si>
  <si>
    <t>Non-Business</t>
  </si>
  <si>
    <t>Crookston Care Home</t>
  </si>
  <si>
    <t>Alan Stubbs / Robbie Yates</t>
  </si>
  <si>
    <t>Postage 1st Class</t>
  </si>
  <si>
    <t>Postage 2nd Class</t>
  </si>
  <si>
    <r>
      <rPr>
        <b/>
        <sz val="10"/>
        <rFont val="Calibri"/>
        <family val="2"/>
      </rPr>
      <t xml:space="preserve">BAM </t>
    </r>
    <r>
      <rPr>
        <sz val="10"/>
        <rFont val="Calibri"/>
        <family val="2"/>
      </rPr>
      <t>manage the following:</t>
    </r>
  </si>
  <si>
    <t>Wallyford Learning Campus - book by emailing wallyfordleisure@bam.com</t>
  </si>
  <si>
    <t>Caroline Messer</t>
  </si>
  <si>
    <t>Copy of general correspondence: B&amp;W A4</t>
  </si>
  <si>
    <t>Copy of general correspondence: B&amp;W A3</t>
  </si>
  <si>
    <t>Copy of general correspondence: Colour A4</t>
  </si>
  <si>
    <t>Copy of general correspondence: Colour A3</t>
  </si>
  <si>
    <t>8240 for 1st request &amp; 4120 for each subsequent request</t>
  </si>
  <si>
    <t>Sex Shops</t>
  </si>
  <si>
    <t>Transfer of licence</t>
  </si>
  <si>
    <t>Provisional</t>
  </si>
  <si>
    <t>Grant fee minus Provisional fee</t>
  </si>
  <si>
    <t>Provisional upon confirmation</t>
  </si>
  <si>
    <t>Performing Animals (lifetime)</t>
  </si>
  <si>
    <t>Cinema:</t>
  </si>
  <si>
    <t>Monthly</t>
  </si>
  <si>
    <t>Variation of licence</t>
  </si>
  <si>
    <t>Export Health Certificates / Attestation (Food)</t>
  </si>
  <si>
    <t>Per week</t>
  </si>
  <si>
    <t>Per person, per session</t>
  </si>
  <si>
    <t>Per person, per meal</t>
  </si>
  <si>
    <t>Per person, per week, financially assessed and applies to self funding residents</t>
  </si>
  <si>
    <t>Meals (lunch club and door to door)</t>
  </si>
  <si>
    <t>Care at Home</t>
  </si>
  <si>
    <t>Community alarm charge</t>
  </si>
  <si>
    <t>Resource Centre sessions (3 Hour Session)</t>
  </si>
  <si>
    <t>Bookings/ Julie Thomas</t>
  </si>
  <si>
    <t>Lauren Ritchie</t>
  </si>
  <si>
    <t>3.30-8.30pm Mon-Thurs or 12.30-6pm Fridays -  Category 1 (School activties, PTA, other ELC business)</t>
  </si>
  <si>
    <t>3.30-8.30pm Mon-Thurs or 12.30-6pm Fridays -  Category 2 (Voluntary Children's Activities)</t>
  </si>
  <si>
    <t>3.30-8.30pm Mon-Thurs or 12.30-6pm Fridays -  Category 3 (Voluntary Adult Activities or other community groups &amp; community Councils)</t>
  </si>
  <si>
    <t>3.30-8.30pm Mon-Thurs or 12.30-6pm Fridays -  Category 4 (Commercial Rate - Childrens Education or activity)</t>
  </si>
  <si>
    <t>3.30-8.30pm Mon-Thurs or 12.30-6pm Fridays -  Category 5 (Commercial Rate - Adult Education or activity)</t>
  </si>
  <si>
    <r>
      <t>Primary School Room Hires: *</t>
    </r>
    <r>
      <rPr>
        <b/>
        <i/>
        <sz val="10"/>
        <color theme="1"/>
        <rFont val="Calibri"/>
        <family val="2"/>
      </rPr>
      <t>term time only</t>
    </r>
    <r>
      <rPr>
        <b/>
        <sz val="10"/>
        <color theme="1"/>
        <rFont val="Calibri"/>
        <family val="2"/>
      </rPr>
      <t xml:space="preserve">  Email: primaryschoollets@eastlothian.gov.uk </t>
    </r>
  </si>
  <si>
    <t>3.30-8.30pm Mon-Thurs or 12.30-6pm Fridays - Adult Groups</t>
  </si>
  <si>
    <t>3.30-8.30pm Mon-Thurs or 12.30-6pm Fridays - Childrens Group</t>
  </si>
  <si>
    <t>Riding establishments (1 year)</t>
  </si>
  <si>
    <t>Renewal of driver (3 years)</t>
  </si>
  <si>
    <t>Medical Fee</t>
  </si>
  <si>
    <t>Grant and Renewal (1 year)</t>
  </si>
  <si>
    <t>Other Charges: Service of Lair Excavated on a Saturday</t>
  </si>
  <si>
    <t>Other Charges: Service of Lair Excavated on a Sunday/Public Holiday</t>
  </si>
  <si>
    <t>Other Charges: Outwith Area Surcharge on Lair</t>
  </si>
  <si>
    <t>Other Charges: Outwith Area Surcharge Ashes only</t>
  </si>
  <si>
    <t>Other Charges: Outwith Area Surcharge on Interments</t>
  </si>
  <si>
    <t>Other Charges: Search of Records Relating to Family History or Title Deeds (1 hour min)*</t>
  </si>
  <si>
    <t>Emma Park</t>
  </si>
  <si>
    <t>pscentremc@gmail.com</t>
  </si>
  <si>
    <t>longnidrycc@eastlothian.gov.uk</t>
  </si>
  <si>
    <t>prestonpansccbookings@eastlothian.gov.uk</t>
  </si>
  <si>
    <t>Conducting marriage/civil partnership registration in Adam room - Saturday AM</t>
  </si>
  <si>
    <t>Conducting marriage/civil partnership registration in Adam room - Saturday PM</t>
  </si>
  <si>
    <t>Conducting marriage/civil partnership registration in Adam Room - Office hours Mon-Thurs AM</t>
  </si>
  <si>
    <t>Conducting marriage/civil partnership registration in Adam Room -  Office hours Mon-Thurs PM</t>
  </si>
  <si>
    <t>Conducting marriage/civil partnership registration in Adam Room - Office hours Fri AM</t>
  </si>
  <si>
    <t>Conducting marriage/civil partnership registration in Adam Room - Office hours  Fri PM</t>
  </si>
  <si>
    <t>Conducting marriage/civil partnership registration in external venue - Office hours Mon-Fri</t>
  </si>
  <si>
    <t>Conducting marriage/civil partnership registration in external venue - Evening/Saturday</t>
  </si>
  <si>
    <t>Conducting marriage/civil partnership registration in external venue - Sunday</t>
  </si>
  <si>
    <t>Renewal of driver (1 year)</t>
  </si>
  <si>
    <t>Conducting marriage/civil partnership registration in Office (statutory only)</t>
  </si>
  <si>
    <t>Conducting marriage/civil partnership registration in Adam room - Sunday / Public Holiday</t>
  </si>
  <si>
    <t>Mark Urwin</t>
  </si>
  <si>
    <t>Interments on a Friday post 10.30am: Adult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</si>
</sst>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9" x14ac:knownFonts="1">
    <font>
      <sz val="12"/>
      <color theme="1"/>
      <name val="Calibri"/>
      <family val="2"/>
    </font>
    <font>
      <sz val="11"/>
      <color theme="1"/>
      <name val="Calibri"/>
      <family val="2"/>
      <scheme val="minor"/>
    </font>
    <font>
      <sz val="12"/>
      <name val="Calibri"/>
      <family val="2"/>
    </font>
    <font>
      <u/>
      <sz val="12"/>
      <color theme="10"/>
      <name val="Calibri"/>
      <family val="2"/>
    </font>
    <font>
      <b/>
      <sz val="12"/>
      <color rgb="FFFF0000"/>
      <name val="Calibri"/>
      <family val="2"/>
    </font>
    <font>
      <sz val="12"/>
      <color rgb="FFFF0000"/>
      <name val="Calibri"/>
      <family val="2"/>
    </font>
    <font>
      <b/>
      <sz val="10"/>
      <color theme="0"/>
      <name val="Calibri"/>
      <family val="2"/>
    </font>
    <font>
      <sz val="10"/>
      <color theme="1"/>
      <name val="Calibri"/>
      <family val="2"/>
    </font>
    <font>
      <b/>
      <sz val="10"/>
      <name val="Calibri"/>
      <family val="2"/>
    </font>
    <font>
      <sz val="10"/>
      <name val="Calibri"/>
      <family val="2"/>
    </font>
    <font>
      <b/>
      <u/>
      <sz val="10"/>
      <name val="Calibri"/>
      <family val="2"/>
    </font>
    <font>
      <b/>
      <sz val="10"/>
      <color theme="1"/>
      <name val="Calibri"/>
      <family val="2"/>
    </font>
    <font>
      <b/>
      <sz val="10"/>
      <color rgb="FFFF0000"/>
      <name val="Calibri"/>
      <family val="2"/>
    </font>
    <font>
      <u/>
      <sz val="10"/>
      <color theme="10"/>
      <name val="Calibri"/>
      <family val="2"/>
    </font>
    <font>
      <sz val="10"/>
      <color theme="1"/>
      <name val="Calibri"/>
      <family val="2"/>
      <scheme val="minor"/>
    </font>
    <font>
      <sz val="12"/>
      <color theme="1"/>
      <name val="Calibri"/>
      <family val="2"/>
      <scheme val="minor"/>
    </font>
    <font>
      <sz val="20"/>
      <color indexed="81"/>
      <name val="Tahoma"/>
      <family val="2"/>
    </font>
    <font>
      <b/>
      <sz val="20"/>
      <color indexed="81"/>
      <name val="Tahoma"/>
      <family val="2"/>
    </font>
    <font>
      <sz val="10"/>
      <color indexed="81"/>
      <name val="Tahoma"/>
      <family val="2"/>
    </font>
    <font>
      <sz val="10"/>
      <color rgb="FFFF0000"/>
      <name val="Calibri"/>
      <family val="2"/>
    </font>
    <font>
      <strike/>
      <sz val="10"/>
      <name val="Calibri"/>
      <family val="2"/>
    </font>
    <font>
      <strike/>
      <sz val="10"/>
      <color theme="1"/>
      <name val="Calibri"/>
      <family val="2"/>
    </font>
    <font>
      <strike/>
      <u/>
      <sz val="10"/>
      <color theme="10"/>
      <name val="Calibri"/>
      <family val="2"/>
    </font>
    <font>
      <u/>
      <sz val="10"/>
      <name val="Calibri"/>
      <family val="2"/>
    </font>
    <font>
      <sz val="12"/>
      <color theme="1"/>
      <name val="Calibri"/>
      <family val="2"/>
    </font>
    <font>
      <sz val="10"/>
      <color rgb="FF00B050"/>
      <name val="Calibri"/>
      <family val="2"/>
    </font>
    <font>
      <sz val="10"/>
      <name val="Calibri"/>
      <family val="2"/>
      <scheme val="minor"/>
    </font>
    <font>
      <sz val="14"/>
      <color indexed="81"/>
      <name val="Tahoma"/>
      <family val="2"/>
    </font>
    <font>
      <b/>
      <strike/>
      <sz val="10"/>
      <name val="Calibri"/>
      <family val="2"/>
    </font>
    <font>
      <sz val="36"/>
      <color theme="1"/>
      <name val="Calibri"/>
      <family val="2"/>
    </font>
    <font>
      <b/>
      <sz val="40"/>
      <color theme="1"/>
      <name val="Calibri"/>
      <family val="2"/>
    </font>
    <font>
      <i/>
      <sz val="11"/>
      <color rgb="FF1F497D"/>
      <name val="Calibri"/>
      <family val="2"/>
    </font>
    <font>
      <strike/>
      <u/>
      <sz val="10"/>
      <name val="Calibri"/>
      <family val="2"/>
    </font>
    <font>
      <b/>
      <sz val="12"/>
      <color theme="1"/>
      <name val="Calibri"/>
      <family val="2"/>
      <scheme val="minor"/>
    </font>
    <font>
      <b/>
      <sz val="14"/>
      <color theme="1"/>
      <name val="Calibri"/>
      <family val="2"/>
      <scheme val="minor"/>
    </font>
    <font>
      <sz val="9"/>
      <color indexed="81"/>
      <name val="Tahoma"/>
      <family val="2"/>
    </font>
    <font>
      <b/>
      <sz val="9"/>
      <color indexed="81"/>
      <name val="Tahoma"/>
      <family val="2"/>
    </font>
    <font>
      <sz val="9"/>
      <name val="Calibri"/>
      <family val="2"/>
    </font>
    <font>
      <b/>
      <i/>
      <sz val="10"/>
      <color theme="1"/>
      <name val="Calibri"/>
      <family val="2"/>
    </font>
  </fonts>
  <fills count="12">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7"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xf numFmtId="0" fontId="24" fillId="0" borderId="0"/>
    <xf numFmtId="0" fontId="1" fillId="0" borderId="0"/>
  </cellStyleXfs>
  <cellXfs count="540">
    <xf numFmtId="0" fontId="0" fillId="0" borderId="0" xfId="0"/>
    <xf numFmtId="2" fontId="0" fillId="0" borderId="0" xfId="0" applyNumberFormat="1"/>
    <xf numFmtId="0" fontId="6" fillId="2" borderId="1" xfId="0" applyFont="1" applyFill="1" applyBorder="1" applyAlignment="1">
      <alignment vertical="center"/>
    </xf>
    <xf numFmtId="0" fontId="6" fillId="2" borderId="1" xfId="0" applyFont="1" applyFill="1" applyBorder="1" applyAlignment="1">
      <alignment vertical="center" wrapText="1"/>
    </xf>
    <xf numFmtId="2" fontId="6" fillId="2" borderId="1" xfId="0" applyNumberFormat="1" applyFont="1" applyFill="1" applyBorder="1" applyAlignment="1">
      <alignment vertical="center" wrapText="1"/>
    </xf>
    <xf numFmtId="164" fontId="6" fillId="2" borderId="1" xfId="0" applyNumberFormat="1" applyFont="1" applyFill="1" applyBorder="1" applyAlignment="1">
      <alignment vertical="center"/>
    </xf>
    <xf numFmtId="0" fontId="7" fillId="0" borderId="0" xfId="0" applyFont="1" applyAlignment="1">
      <alignment vertical="center"/>
    </xf>
    <xf numFmtId="0" fontId="7" fillId="0" borderId="0" xfId="0" applyFont="1" applyFill="1" applyAlignment="1">
      <alignment vertical="center"/>
    </xf>
    <xf numFmtId="0" fontId="9" fillId="0" borderId="1" xfId="0" applyFont="1" applyFill="1" applyBorder="1" applyAlignment="1">
      <alignment vertical="center"/>
    </xf>
    <xf numFmtId="2" fontId="9" fillId="0" borderId="1" xfId="0" applyNumberFormat="1" applyFont="1" applyFill="1" applyBorder="1" applyAlignment="1">
      <alignment vertical="center"/>
    </xf>
    <xf numFmtId="164" fontId="9" fillId="0" borderId="1" xfId="0" applyNumberFormat="1" applyFont="1" applyFill="1" applyBorder="1" applyAlignment="1">
      <alignment vertical="center"/>
    </xf>
    <xf numFmtId="0" fontId="9" fillId="0" borderId="0" xfId="0" applyFont="1" applyFill="1" applyAlignment="1">
      <alignment vertical="center"/>
    </xf>
    <xf numFmtId="0" fontId="9" fillId="0" borderId="1" xfId="0" applyFont="1" applyFill="1" applyBorder="1" applyAlignment="1">
      <alignment vertical="center" wrapText="1"/>
    </xf>
    <xf numFmtId="0" fontId="7" fillId="0" borderId="1" xfId="0" applyFont="1" applyBorder="1"/>
    <xf numFmtId="2" fontId="7" fillId="0" borderId="0" xfId="0" applyNumberFormat="1" applyFont="1" applyAlignment="1">
      <alignment vertical="center"/>
    </xf>
    <xf numFmtId="164" fontId="7" fillId="0" borderId="0" xfId="0" applyNumberFormat="1" applyFont="1" applyAlignment="1">
      <alignment vertical="center"/>
    </xf>
    <xf numFmtId="0" fontId="7" fillId="0" borderId="0" xfId="0" applyFont="1"/>
    <xf numFmtId="0" fontId="9" fillId="0" borderId="0" xfId="0" applyFont="1" applyFill="1" applyBorder="1" applyAlignment="1">
      <alignment vertical="center"/>
    </xf>
    <xf numFmtId="164" fontId="9" fillId="0" borderId="0" xfId="0" applyNumberFormat="1" applyFont="1" applyFill="1" applyBorder="1" applyAlignment="1">
      <alignment vertical="center"/>
    </xf>
    <xf numFmtId="0" fontId="4" fillId="0" borderId="0" xfId="0" applyFont="1"/>
    <xf numFmtId="0" fontId="5" fillId="0" borderId="0" xfId="0" applyFont="1"/>
    <xf numFmtId="0" fontId="5" fillId="0" borderId="1" xfId="0" applyFont="1" applyBorder="1"/>
    <xf numFmtId="0" fontId="5" fillId="0" borderId="1" xfId="0" applyFont="1" applyFill="1" applyBorder="1" applyAlignment="1">
      <alignment vertical="center"/>
    </xf>
    <xf numFmtId="2" fontId="5" fillId="0" borderId="1" xfId="0" applyNumberFormat="1" applyFont="1" applyFill="1" applyBorder="1" applyAlignment="1">
      <alignment vertical="center" wrapText="1"/>
    </xf>
    <xf numFmtId="0" fontId="5" fillId="0" borderId="1" xfId="0" applyFont="1" applyFill="1" applyBorder="1" applyAlignment="1">
      <alignment horizontal="left" vertical="center"/>
    </xf>
    <xf numFmtId="164" fontId="5" fillId="0" borderId="1" xfId="0" applyNumberFormat="1" applyFont="1" applyFill="1" applyBorder="1" applyAlignment="1">
      <alignment vertical="center"/>
    </xf>
    <xf numFmtId="0" fontId="5" fillId="0" borderId="0" xfId="0" applyFont="1" applyFill="1"/>
    <xf numFmtId="2" fontId="5" fillId="0" borderId="1" xfId="0" applyNumberFormat="1" applyFont="1" applyBorder="1"/>
    <xf numFmtId="0" fontId="9" fillId="0" borderId="1" xfId="0" applyFont="1" applyFill="1" applyBorder="1" applyAlignment="1">
      <alignment horizontal="left" vertical="center" wrapText="1"/>
    </xf>
    <xf numFmtId="2" fontId="9" fillId="0" borderId="1" xfId="0" applyNumberFormat="1" applyFont="1" applyFill="1" applyBorder="1" applyAlignment="1">
      <alignment vertical="center" wrapText="1"/>
    </xf>
    <xf numFmtId="0" fontId="8" fillId="0" borderId="1" xfId="0" applyFont="1" applyFill="1" applyBorder="1" applyAlignment="1">
      <alignment horizontal="left" vertical="center" wrapText="1"/>
    </xf>
    <xf numFmtId="2" fontId="9"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xf>
    <xf numFmtId="0" fontId="15" fillId="0" borderId="0" xfId="0" applyFont="1" applyAlignment="1">
      <alignment horizontal="center" vertical="center" wrapText="1"/>
    </xf>
    <xf numFmtId="0" fontId="15" fillId="0" borderId="0" xfId="0" applyFont="1"/>
    <xf numFmtId="0" fontId="15" fillId="0" borderId="0" xfId="0" applyFont="1" applyAlignment="1">
      <alignment vertical="center" wrapText="1"/>
    </xf>
    <xf numFmtId="0" fontId="2" fillId="0" borderId="0" xfId="0" applyFont="1" applyFill="1" applyBorder="1" applyAlignment="1">
      <alignment vertical="center" wrapText="1"/>
    </xf>
    <xf numFmtId="0" fontId="15" fillId="0" borderId="0" xfId="0" applyFont="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7" fillId="0" borderId="0" xfId="0" applyFont="1" applyBorder="1" applyAlignment="1">
      <alignment vertical="center"/>
    </xf>
    <xf numFmtId="2" fontId="7" fillId="0" borderId="0" xfId="0" applyNumberFormat="1" applyFont="1" applyBorder="1" applyAlignment="1">
      <alignment vertical="center"/>
    </xf>
    <xf numFmtId="0" fontId="0" fillId="0" borderId="0" xfId="0" applyFont="1" applyAlignment="1">
      <alignment vertical="center"/>
    </xf>
    <xf numFmtId="49" fontId="15" fillId="0" borderId="0" xfId="0" applyNumberFormat="1" applyFont="1" applyAlignment="1">
      <alignment horizontal="right" vertical="center" wrapText="1"/>
    </xf>
    <xf numFmtId="49" fontId="15" fillId="0" borderId="0" xfId="0" applyNumberFormat="1" applyFont="1" applyFill="1" applyAlignment="1">
      <alignment horizontal="right" vertical="center" wrapText="1"/>
    </xf>
    <xf numFmtId="49" fontId="15" fillId="0" borderId="0" xfId="0" applyNumberFormat="1" applyFont="1" applyAlignment="1">
      <alignment horizontal="right" vertical="center"/>
    </xf>
    <xf numFmtId="49" fontId="15" fillId="0" borderId="0" xfId="0" applyNumberFormat="1" applyFont="1" applyBorder="1" applyAlignment="1">
      <alignment horizontal="right" vertical="center"/>
    </xf>
    <xf numFmtId="49" fontId="15" fillId="0" borderId="0" xfId="0" applyNumberFormat="1" applyFont="1" applyAlignment="1">
      <alignment horizontal="right"/>
    </xf>
    <xf numFmtId="0" fontId="0" fillId="0" borderId="0" xfId="0" applyAlignment="1">
      <alignment vertical="center"/>
    </xf>
    <xf numFmtId="2" fontId="19" fillId="0" borderId="0" xfId="0" applyNumberFormat="1" applyFont="1" applyBorder="1" applyAlignment="1">
      <alignment vertical="center"/>
    </xf>
    <xf numFmtId="0" fontId="7" fillId="0" borderId="1" xfId="0" applyFont="1" applyBorder="1" applyAlignment="1">
      <alignment vertical="center"/>
    </xf>
    <xf numFmtId="14" fontId="7" fillId="0" borderId="1" xfId="0" applyNumberFormat="1" applyFont="1" applyBorder="1" applyAlignment="1">
      <alignment vertical="center"/>
    </xf>
    <xf numFmtId="2" fontId="7" fillId="0" borderId="1" xfId="0" applyNumberFormat="1" applyFont="1" applyBorder="1" applyAlignment="1">
      <alignment vertical="center"/>
    </xf>
    <xf numFmtId="0" fontId="6" fillId="2" borderId="5" xfId="0" applyFont="1" applyFill="1" applyBorder="1" applyAlignment="1">
      <alignment vertical="center" wrapText="1"/>
    </xf>
    <xf numFmtId="2" fontId="6" fillId="2" borderId="5" xfId="0" applyNumberFormat="1" applyFont="1" applyFill="1" applyBorder="1" applyAlignment="1">
      <alignment vertical="center" wrapText="1"/>
    </xf>
    <xf numFmtId="164" fontId="6" fillId="2" borderId="5" xfId="0" applyNumberFormat="1" applyFont="1" applyFill="1" applyBorder="1" applyAlignment="1">
      <alignment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vertical="center" wrapText="1"/>
    </xf>
    <xf numFmtId="2" fontId="9" fillId="0" borderId="6" xfId="0" applyNumberFormat="1" applyFont="1" applyFill="1" applyBorder="1" applyAlignment="1">
      <alignment vertical="center" wrapText="1"/>
    </xf>
    <xf numFmtId="164" fontId="9" fillId="0" borderId="6" xfId="0" applyNumberFormat="1" applyFont="1" applyFill="1" applyBorder="1" applyAlignment="1">
      <alignment vertical="center"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2" fontId="8" fillId="3" borderId="3" xfId="0" applyNumberFormat="1" applyFont="1" applyFill="1" applyBorder="1" applyAlignment="1">
      <alignment vertical="center" wrapText="1"/>
    </xf>
    <xf numFmtId="164" fontId="8" fillId="3" borderId="3" xfId="0" applyNumberFormat="1" applyFont="1" applyFill="1" applyBorder="1" applyAlignment="1">
      <alignment vertical="center" wrapText="1"/>
    </xf>
    <xf numFmtId="0" fontId="8" fillId="3" borderId="4" xfId="0" applyFont="1" applyFill="1" applyBorder="1" applyAlignment="1">
      <alignment vertical="center" wrapText="1"/>
    </xf>
    <xf numFmtId="0" fontId="9" fillId="3" borderId="3" xfId="0" applyFont="1" applyFill="1" applyBorder="1" applyAlignment="1">
      <alignment vertical="center" wrapText="1"/>
    </xf>
    <xf numFmtId="2" fontId="9" fillId="3" borderId="3" xfId="0" applyNumberFormat="1" applyFont="1" applyFill="1" applyBorder="1" applyAlignment="1">
      <alignment vertical="center" wrapText="1"/>
    </xf>
    <xf numFmtId="0" fontId="9" fillId="3" borderId="4" xfId="0" applyFont="1" applyFill="1" applyBorder="1" applyAlignment="1">
      <alignment vertical="center" wrapText="1"/>
    </xf>
    <xf numFmtId="0" fontId="8" fillId="0" borderId="6" xfId="0" applyFont="1" applyFill="1" applyBorder="1" applyAlignment="1">
      <alignment horizontal="left" vertical="center" wrapText="1"/>
    </xf>
    <xf numFmtId="0" fontId="8" fillId="3" borderId="2" xfId="0" applyFont="1" applyFill="1" applyBorder="1" applyAlignment="1">
      <alignment vertical="center"/>
    </xf>
    <xf numFmtId="0" fontId="9" fillId="3" borderId="3" xfId="0" applyFont="1" applyFill="1" applyBorder="1" applyAlignment="1">
      <alignment vertical="center"/>
    </xf>
    <xf numFmtId="2" fontId="9" fillId="3" borderId="3" xfId="0" applyNumberFormat="1" applyFont="1" applyFill="1" applyBorder="1" applyAlignment="1">
      <alignment vertical="center"/>
    </xf>
    <xf numFmtId="164" fontId="9" fillId="3" borderId="3" xfId="0" applyNumberFormat="1" applyFont="1" applyFill="1" applyBorder="1" applyAlignment="1">
      <alignment vertical="center"/>
    </xf>
    <xf numFmtId="0" fontId="9" fillId="3" borderId="4" xfId="0" applyFont="1" applyFill="1" applyBorder="1" applyAlignment="1">
      <alignment vertical="center"/>
    </xf>
    <xf numFmtId="0" fontId="6" fillId="2" borderId="5" xfId="0" applyFont="1" applyFill="1" applyBorder="1" applyAlignment="1">
      <alignment vertical="center"/>
    </xf>
    <xf numFmtId="164" fontId="6" fillId="2" borderId="5" xfId="0" applyNumberFormat="1" applyFont="1" applyFill="1" applyBorder="1" applyAlignment="1">
      <alignment vertical="center"/>
    </xf>
    <xf numFmtId="164" fontId="9" fillId="0" borderId="6" xfId="0" applyNumberFormat="1" applyFont="1" applyFill="1" applyBorder="1" applyAlignment="1">
      <alignment vertical="center"/>
    </xf>
    <xf numFmtId="0" fontId="9" fillId="3" borderId="2" xfId="0" applyFont="1" applyFill="1" applyBorder="1" applyAlignment="1">
      <alignment vertical="center"/>
    </xf>
    <xf numFmtId="0" fontId="9" fillId="3" borderId="3" xfId="0" applyFont="1" applyFill="1" applyBorder="1" applyAlignment="1">
      <alignment horizontal="left" vertical="center"/>
    </xf>
    <xf numFmtId="2" fontId="9" fillId="0" borderId="6" xfId="0" applyNumberFormat="1" applyFont="1" applyFill="1" applyBorder="1" applyAlignment="1">
      <alignment horizontal="right" vertical="center" wrapText="1"/>
    </xf>
    <xf numFmtId="0" fontId="7" fillId="0" borderId="6" xfId="0" applyFont="1" applyBorder="1" applyAlignment="1">
      <alignment vertical="center" wrapText="1"/>
    </xf>
    <xf numFmtId="2" fontId="9" fillId="3" borderId="3" xfId="0" applyNumberFormat="1" applyFont="1" applyFill="1" applyBorder="1" applyAlignment="1">
      <alignment horizontal="right" vertical="center" wrapText="1"/>
    </xf>
    <xf numFmtId="0" fontId="9" fillId="0" borderId="6" xfId="0" applyFont="1" applyFill="1" applyBorder="1" applyAlignment="1">
      <alignment vertical="center"/>
    </xf>
    <xf numFmtId="0" fontId="8" fillId="3" borderId="3" xfId="0" applyFont="1" applyFill="1" applyBorder="1" applyAlignment="1">
      <alignment vertical="center"/>
    </xf>
    <xf numFmtId="164" fontId="8" fillId="3" borderId="3" xfId="0" applyNumberFormat="1" applyFont="1" applyFill="1" applyBorder="1" applyAlignment="1">
      <alignment vertical="center"/>
    </xf>
    <xf numFmtId="0" fontId="9" fillId="0" borderId="6" xfId="0" applyFont="1" applyFill="1" applyBorder="1" applyAlignment="1">
      <alignment horizontal="left" vertical="center"/>
    </xf>
    <xf numFmtId="2" fontId="9" fillId="0" borderId="6" xfId="0" applyNumberFormat="1" applyFont="1" applyFill="1" applyBorder="1" applyAlignment="1">
      <alignment vertical="center"/>
    </xf>
    <xf numFmtId="0" fontId="7" fillId="0" borderId="1" xfId="0" applyFont="1" applyFill="1" applyBorder="1" applyAlignment="1">
      <alignment vertical="center"/>
    </xf>
    <xf numFmtId="2" fontId="7" fillId="0" borderId="1" xfId="0" applyNumberFormat="1" applyFont="1" applyFill="1" applyBorder="1" applyAlignment="1">
      <alignment vertical="center"/>
    </xf>
    <xf numFmtId="0" fontId="7" fillId="0" borderId="1" xfId="0" applyFont="1" applyBorder="1" applyAlignment="1">
      <alignment vertical="center" wrapText="1"/>
    </xf>
    <xf numFmtId="0" fontId="7" fillId="3" borderId="3" xfId="0" applyFont="1" applyFill="1" applyBorder="1" applyAlignment="1">
      <alignment vertical="center" wrapText="1"/>
    </xf>
    <xf numFmtId="2" fontId="7" fillId="3" borderId="3" xfId="0" applyNumberFormat="1" applyFont="1" applyFill="1" applyBorder="1" applyAlignment="1">
      <alignment vertical="center" wrapText="1"/>
    </xf>
    <xf numFmtId="0" fontId="7" fillId="3" borderId="4" xfId="0" applyFont="1" applyFill="1" applyBorder="1" applyAlignment="1">
      <alignment vertical="center" wrapText="1"/>
    </xf>
    <xf numFmtId="0" fontId="11" fillId="3" borderId="2" xfId="0" applyFont="1" applyFill="1" applyBorder="1" applyAlignment="1">
      <alignment vertical="center" wrapText="1"/>
    </xf>
    <xf numFmtId="2" fontId="12" fillId="0" borderId="6" xfId="0" applyNumberFormat="1" applyFont="1" applyBorder="1" applyAlignment="1">
      <alignment vertical="center" wrapText="1"/>
    </xf>
    <xf numFmtId="14" fontId="7" fillId="0" borderId="6" xfId="0" applyNumberFormat="1" applyFont="1" applyBorder="1" applyAlignment="1">
      <alignment vertical="center" wrapText="1"/>
    </xf>
    <xf numFmtId="2" fontId="7" fillId="0" borderId="1" xfId="0" applyNumberFormat="1" applyFont="1" applyBorder="1" applyAlignment="1">
      <alignment vertical="center" wrapText="1"/>
    </xf>
    <xf numFmtId="14" fontId="7" fillId="0" borderId="1" xfId="0" applyNumberFormat="1" applyFont="1" applyBorder="1" applyAlignment="1">
      <alignment vertical="center" wrapText="1"/>
    </xf>
    <xf numFmtId="0" fontId="7" fillId="0" borderId="1" xfId="0" applyFont="1" applyFill="1" applyBorder="1" applyAlignment="1">
      <alignment vertical="center" wrapText="1"/>
    </xf>
    <xf numFmtId="2" fontId="7" fillId="0" borderId="1" xfId="0" applyNumberFormat="1" applyFont="1" applyFill="1" applyBorder="1" applyAlignment="1">
      <alignment vertical="center" wrapText="1"/>
    </xf>
    <xf numFmtId="0" fontId="7" fillId="0" borderId="6" xfId="0" applyFont="1" applyFill="1" applyBorder="1" applyAlignment="1">
      <alignment vertical="center" wrapText="1"/>
    </xf>
    <xf numFmtId="2" fontId="7" fillId="0" borderId="6" xfId="0" applyNumberFormat="1" applyFont="1" applyFill="1" applyBorder="1" applyAlignment="1">
      <alignment vertical="center" wrapText="1"/>
    </xf>
    <xf numFmtId="2" fontId="7" fillId="0" borderId="6" xfId="0" applyNumberFormat="1" applyFont="1" applyBorder="1" applyAlignment="1">
      <alignment vertical="center" wrapText="1"/>
    </xf>
    <xf numFmtId="0" fontId="21" fillId="0" borderId="0" xfId="0" applyFont="1" applyAlignment="1">
      <alignment vertical="center"/>
    </xf>
    <xf numFmtId="0" fontId="13" fillId="0" borderId="6" xfId="1" applyFont="1" applyFill="1" applyBorder="1" applyAlignment="1">
      <alignment vertical="center" wrapText="1"/>
    </xf>
    <xf numFmtId="0" fontId="13" fillId="0" borderId="6" xfId="1" applyFont="1" applyBorder="1" applyAlignment="1">
      <alignment vertical="center"/>
    </xf>
    <xf numFmtId="49" fontId="13" fillId="0" borderId="6" xfId="1" applyNumberFormat="1" applyFont="1" applyFill="1" applyBorder="1" applyAlignment="1">
      <alignment vertical="center" wrapText="1"/>
    </xf>
    <xf numFmtId="0" fontId="21" fillId="0" borderId="1" xfId="0" applyFont="1" applyFill="1" applyBorder="1" applyAlignment="1">
      <alignment vertical="center" wrapText="1"/>
    </xf>
    <xf numFmtId="49" fontId="21" fillId="0" borderId="1" xfId="0" applyNumberFormat="1" applyFont="1" applyFill="1" applyBorder="1" applyAlignment="1">
      <alignment vertical="center" wrapText="1"/>
    </xf>
    <xf numFmtId="49" fontId="22" fillId="0" borderId="1" xfId="1" applyNumberFormat="1" applyFont="1" applyFill="1" applyBorder="1" applyAlignment="1">
      <alignment vertical="center" wrapText="1"/>
    </xf>
    <xf numFmtId="49" fontId="13" fillId="0" borderId="1" xfId="1" applyNumberFormat="1" applyFont="1" applyFill="1" applyBorder="1" applyAlignment="1">
      <alignment vertical="center" wrapText="1"/>
    </xf>
    <xf numFmtId="49" fontId="7" fillId="0" borderId="1" xfId="0" applyNumberFormat="1" applyFont="1" applyFill="1" applyBorder="1" applyAlignment="1">
      <alignment vertical="center" wrapText="1"/>
    </xf>
    <xf numFmtId="0" fontId="13" fillId="0" borderId="1" xfId="1" applyFont="1" applyBorder="1" applyAlignment="1">
      <alignment vertical="center"/>
    </xf>
    <xf numFmtId="49" fontId="13" fillId="0" borderId="1" xfId="1" applyNumberFormat="1" applyFont="1" applyBorder="1" applyAlignment="1">
      <alignment vertical="center" wrapText="1"/>
    </xf>
    <xf numFmtId="0" fontId="7" fillId="0" borderId="6" xfId="0" applyFont="1" applyBorder="1" applyAlignment="1">
      <alignment vertical="center"/>
    </xf>
    <xf numFmtId="0" fontId="9" fillId="0" borderId="0" xfId="0" applyFont="1" applyAlignment="1">
      <alignment vertical="center"/>
    </xf>
    <xf numFmtId="0" fontId="9" fillId="0" borderId="6" xfId="0" applyFont="1" applyBorder="1" applyAlignment="1">
      <alignment vertical="center"/>
    </xf>
    <xf numFmtId="2" fontId="9" fillId="0" borderId="6" xfId="0" applyNumberFormat="1" applyFont="1" applyBorder="1" applyAlignment="1">
      <alignment vertical="center"/>
    </xf>
    <xf numFmtId="164" fontId="9" fillId="0" borderId="6" xfId="0" applyNumberFormat="1" applyFont="1" applyBorder="1" applyAlignment="1">
      <alignment vertical="center"/>
    </xf>
    <xf numFmtId="0" fontId="9" fillId="0" borderId="1" xfId="0" applyFont="1" applyBorder="1" applyAlignment="1">
      <alignment vertical="center"/>
    </xf>
    <xf numFmtId="2" fontId="9" fillId="0" borderId="1" xfId="0" applyNumberFormat="1" applyFont="1" applyBorder="1" applyAlignment="1">
      <alignment vertical="center"/>
    </xf>
    <xf numFmtId="164" fontId="9" fillId="0" borderId="1" xfId="0" applyNumberFormat="1" applyFont="1" applyBorder="1" applyAlignment="1">
      <alignment vertical="center"/>
    </xf>
    <xf numFmtId="2" fontId="9" fillId="3" borderId="3" xfId="0" applyNumberFormat="1" applyFont="1" applyFill="1" applyBorder="1" applyAlignment="1">
      <alignment horizontal="left" vertical="center"/>
    </xf>
    <xf numFmtId="0" fontId="9" fillId="0" borderId="6" xfId="0" applyFont="1" applyBorder="1" applyAlignment="1">
      <alignment horizontal="left" vertical="center"/>
    </xf>
    <xf numFmtId="0" fontId="0" fillId="0" borderId="0" xfId="0" applyFill="1" applyAlignment="1">
      <alignment vertical="center"/>
    </xf>
    <xf numFmtId="2" fontId="7" fillId="0" borderId="6" xfId="0" applyNumberFormat="1" applyFont="1" applyBorder="1" applyAlignment="1">
      <alignment vertical="center"/>
    </xf>
    <xf numFmtId="2" fontId="0" fillId="0" borderId="0" xfId="0" applyNumberFormat="1" applyAlignment="1">
      <alignment vertical="center"/>
    </xf>
    <xf numFmtId="2" fontId="5" fillId="0" borderId="0" xfId="0" applyNumberFormat="1" applyFont="1" applyAlignment="1">
      <alignment vertical="center"/>
    </xf>
    <xf numFmtId="164" fontId="0" fillId="0" borderId="0" xfId="0" applyNumberFormat="1" applyAlignment="1">
      <alignment vertical="center"/>
    </xf>
    <xf numFmtId="2" fontId="7" fillId="0" borderId="6" xfId="0" applyNumberFormat="1" applyFont="1" applyFill="1" applyBorder="1" applyAlignment="1">
      <alignment vertical="center"/>
    </xf>
    <xf numFmtId="0" fontId="7" fillId="0" borderId="6" xfId="0" applyFont="1" applyFill="1" applyBorder="1" applyAlignment="1">
      <alignment vertical="center"/>
    </xf>
    <xf numFmtId="0" fontId="11" fillId="0" borderId="1" xfId="0" applyFont="1" applyBorder="1" applyAlignment="1">
      <alignment vertical="center"/>
    </xf>
    <xf numFmtId="0" fontId="2" fillId="0" borderId="0" xfId="0" applyFont="1" applyAlignment="1">
      <alignment vertical="center"/>
    </xf>
    <xf numFmtId="4" fontId="9" fillId="0" borderId="1" xfId="0" applyNumberFormat="1" applyFont="1" applyFill="1" applyBorder="1" applyAlignment="1">
      <alignment vertical="center"/>
    </xf>
    <xf numFmtId="4" fontId="9" fillId="0" borderId="1" xfId="0" applyNumberFormat="1" applyFont="1" applyFill="1" applyBorder="1" applyAlignment="1">
      <alignment horizontal="right" vertical="center"/>
    </xf>
    <xf numFmtId="4" fontId="7" fillId="0" borderId="1" xfId="0" applyNumberFormat="1" applyFont="1" applyBorder="1" applyAlignment="1">
      <alignment vertical="center"/>
    </xf>
    <xf numFmtId="0" fontId="0" fillId="0" borderId="0" xfId="0" applyFont="1" applyFill="1" applyAlignment="1">
      <alignment vertical="center"/>
    </xf>
    <xf numFmtId="0" fontId="26" fillId="0" borderId="1" xfId="0" applyFont="1" applyFill="1" applyBorder="1" applyAlignment="1">
      <alignment vertical="center" wrapText="1"/>
    </xf>
    <xf numFmtId="2" fontId="9" fillId="0" borderId="1" xfId="0" applyNumberFormat="1" applyFont="1" applyFill="1" applyBorder="1" applyAlignment="1">
      <alignment horizontal="right" vertical="center"/>
    </xf>
    <xf numFmtId="0" fontId="26" fillId="0" borderId="1" xfId="0" applyFont="1" applyBorder="1" applyAlignment="1">
      <alignment vertical="center" wrapText="1"/>
    </xf>
    <xf numFmtId="2" fontId="9" fillId="0" borderId="6" xfId="0" applyNumberFormat="1" applyFont="1" applyFill="1" applyBorder="1" applyAlignment="1">
      <alignment horizontal="right" vertical="center"/>
    </xf>
    <xf numFmtId="2" fontId="25" fillId="0" borderId="1" xfId="0" applyNumberFormat="1" applyFont="1" applyFill="1" applyBorder="1" applyAlignment="1">
      <alignment horizontal="right" vertical="center"/>
    </xf>
    <xf numFmtId="0" fontId="13" fillId="0" borderId="1" xfId="1" applyFont="1" applyFill="1" applyBorder="1" applyAlignment="1">
      <alignment vertical="center"/>
    </xf>
    <xf numFmtId="0" fontId="8" fillId="0" borderId="1" xfId="0" applyFont="1" applyFill="1" applyBorder="1" applyAlignment="1">
      <alignment vertical="center" wrapText="1"/>
    </xf>
    <xf numFmtId="4" fontId="7" fillId="0" borderId="1" xfId="0" applyNumberFormat="1" applyFont="1" applyBorder="1" applyAlignment="1">
      <alignment vertical="center" wrapText="1"/>
    </xf>
    <xf numFmtId="4" fontId="0" fillId="0" borderId="0" xfId="0" applyNumberFormat="1" applyFont="1" applyAlignment="1">
      <alignment vertical="center"/>
    </xf>
    <xf numFmtId="14" fontId="7" fillId="0" borderId="0" xfId="0" applyNumberFormat="1" applyFont="1" applyBorder="1" applyAlignment="1">
      <alignment vertical="center"/>
    </xf>
    <xf numFmtId="0" fontId="3" fillId="0" borderId="0" xfId="1" applyAlignment="1">
      <alignment vertical="center"/>
    </xf>
    <xf numFmtId="2" fontId="7" fillId="0" borderId="0" xfId="0" applyNumberFormat="1" applyFont="1" applyFill="1" applyAlignment="1">
      <alignment vertical="center"/>
    </xf>
    <xf numFmtId="0" fontId="0" fillId="0" borderId="0" xfId="0" applyAlignment="1">
      <alignment horizont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9" fillId="0" borderId="3" xfId="0" applyFont="1" applyFill="1" applyBorder="1" applyAlignment="1">
      <alignment vertical="center" wrapText="1"/>
    </xf>
    <xf numFmtId="2" fontId="9" fillId="0" borderId="3" xfId="0" applyNumberFormat="1" applyFont="1" applyFill="1" applyBorder="1" applyAlignment="1">
      <alignment vertical="center" wrapText="1"/>
    </xf>
    <xf numFmtId="164" fontId="9" fillId="0" borderId="3" xfId="0" applyNumberFormat="1" applyFont="1" applyFill="1" applyBorder="1" applyAlignment="1">
      <alignment vertical="center" wrapText="1"/>
    </xf>
    <xf numFmtId="0" fontId="7" fillId="0" borderId="3" xfId="0" applyFont="1" applyBorder="1" applyAlignment="1">
      <alignment vertical="center" wrapText="1"/>
    </xf>
    <xf numFmtId="2" fontId="7" fillId="0" borderId="3" xfId="0" applyNumberFormat="1" applyFont="1" applyBorder="1" applyAlignment="1">
      <alignment vertical="center" wrapText="1"/>
    </xf>
    <xf numFmtId="0" fontId="21" fillId="0" borderId="3" xfId="0" applyFont="1" applyBorder="1" applyAlignment="1">
      <alignment vertical="center" wrapText="1"/>
    </xf>
    <xf numFmtId="2" fontId="21" fillId="0" borderId="3" xfId="0" applyNumberFormat="1" applyFont="1" applyBorder="1" applyAlignment="1">
      <alignment vertical="center" wrapText="1"/>
    </xf>
    <xf numFmtId="0" fontId="20" fillId="0" borderId="3" xfId="0" applyFont="1" applyFill="1" applyBorder="1" applyAlignment="1">
      <alignment vertical="center" wrapText="1"/>
    </xf>
    <xf numFmtId="14" fontId="21" fillId="0" borderId="3" xfId="0" applyNumberFormat="1" applyFont="1" applyBorder="1" applyAlignment="1">
      <alignment vertical="center" wrapText="1"/>
    </xf>
    <xf numFmtId="0" fontId="12" fillId="0" borderId="3" xfId="0" applyFont="1" applyBorder="1" applyAlignment="1">
      <alignment vertical="center"/>
    </xf>
    <xf numFmtId="2" fontId="7" fillId="0" borderId="3" xfId="0" applyNumberFormat="1" applyFont="1" applyBorder="1" applyAlignment="1">
      <alignment vertical="center"/>
    </xf>
    <xf numFmtId="0" fontId="7" fillId="0" borderId="3" xfId="0" applyFont="1" applyBorder="1" applyAlignment="1">
      <alignment vertical="center"/>
    </xf>
    <xf numFmtId="164" fontId="7" fillId="0" borderId="3" xfId="0" applyNumberFormat="1" applyFont="1" applyBorder="1" applyAlignment="1">
      <alignment vertical="center"/>
    </xf>
    <xf numFmtId="0" fontId="9" fillId="0" borderId="3" xfId="0" applyFont="1" applyFill="1" applyBorder="1" applyAlignment="1">
      <alignment vertical="center"/>
    </xf>
    <xf numFmtId="2" fontId="9" fillId="0" borderId="3" xfId="0" applyNumberFormat="1" applyFont="1" applyFill="1" applyBorder="1" applyAlignment="1">
      <alignment vertical="center"/>
    </xf>
    <xf numFmtId="164" fontId="9" fillId="0" borderId="3" xfId="0" applyNumberFormat="1" applyFont="1" applyFill="1" applyBorder="1" applyAlignment="1">
      <alignment vertical="center"/>
    </xf>
    <xf numFmtId="0" fontId="9" fillId="0" borderId="3" xfId="0" applyFont="1" applyFill="1" applyBorder="1" applyAlignment="1">
      <alignment horizontal="left" vertical="center"/>
    </xf>
    <xf numFmtId="4" fontId="9" fillId="0" borderId="3" xfId="0" applyNumberFormat="1" applyFont="1" applyFill="1" applyBorder="1" applyAlignment="1">
      <alignment vertical="center"/>
    </xf>
    <xf numFmtId="0" fontId="11" fillId="0" borderId="2" xfId="0" applyFont="1" applyBorder="1" applyAlignment="1">
      <alignment vertical="center"/>
    </xf>
    <xf numFmtId="2" fontId="9" fillId="3" borderId="8" xfId="0" applyNumberFormat="1" applyFont="1" applyFill="1" applyBorder="1" applyAlignment="1">
      <alignment vertical="center" wrapText="1"/>
    </xf>
    <xf numFmtId="0" fontId="9" fillId="0" borderId="10" xfId="0" applyFont="1" applyFill="1" applyBorder="1" applyAlignment="1">
      <alignment horizontal="left" vertical="center" wrapText="1"/>
    </xf>
    <xf numFmtId="0" fontId="9" fillId="0" borderId="10" xfId="0" applyFont="1" applyFill="1" applyBorder="1" applyAlignment="1">
      <alignment vertical="center" wrapText="1"/>
    </xf>
    <xf numFmtId="2" fontId="9" fillId="0" borderId="10" xfId="0" applyNumberFormat="1" applyFont="1" applyFill="1" applyBorder="1" applyAlignment="1">
      <alignment vertical="center" wrapText="1"/>
    </xf>
    <xf numFmtId="0" fontId="8" fillId="3" borderId="7" xfId="0" applyFont="1" applyFill="1" applyBorder="1" applyAlignment="1">
      <alignment vertical="center"/>
    </xf>
    <xf numFmtId="0" fontId="9" fillId="3" borderId="8" xfId="0" applyFont="1" applyFill="1" applyBorder="1" applyAlignment="1">
      <alignment horizontal="left" vertical="center"/>
    </xf>
    <xf numFmtId="0" fontId="9" fillId="3" borderId="8" xfId="0" applyFont="1" applyFill="1" applyBorder="1" applyAlignment="1">
      <alignment vertical="center"/>
    </xf>
    <xf numFmtId="164" fontId="9" fillId="3" borderId="8" xfId="0" applyNumberFormat="1" applyFont="1" applyFill="1" applyBorder="1" applyAlignment="1">
      <alignment vertical="center"/>
    </xf>
    <xf numFmtId="0" fontId="9" fillId="3" borderId="9" xfId="0" applyFont="1" applyFill="1" applyBorder="1" applyAlignment="1">
      <alignment vertical="center"/>
    </xf>
    <xf numFmtId="0" fontId="9" fillId="0" borderId="10" xfId="0" applyFont="1" applyFill="1" applyBorder="1" applyAlignment="1">
      <alignment vertical="center"/>
    </xf>
    <xf numFmtId="2" fontId="9" fillId="0" borderId="10" xfId="0" applyNumberFormat="1" applyFont="1" applyFill="1" applyBorder="1" applyAlignment="1">
      <alignment vertical="center"/>
    </xf>
    <xf numFmtId="164" fontId="9" fillId="0" borderId="10" xfId="0" applyNumberFormat="1" applyFont="1" applyFill="1" applyBorder="1" applyAlignment="1">
      <alignment vertical="center"/>
    </xf>
    <xf numFmtId="0" fontId="8" fillId="3" borderId="4" xfId="0" applyFont="1" applyFill="1" applyBorder="1" applyAlignment="1">
      <alignment vertical="center"/>
    </xf>
    <xf numFmtId="0" fontId="11" fillId="0" borderId="6" xfId="0" applyFont="1" applyBorder="1" applyAlignment="1">
      <alignment vertical="center"/>
    </xf>
    <xf numFmtId="0" fontId="7" fillId="0" borderId="10" xfId="0" applyFont="1" applyBorder="1" applyAlignment="1">
      <alignment vertical="center"/>
    </xf>
    <xf numFmtId="2" fontId="7" fillId="0" borderId="10" xfId="0" applyNumberFormat="1" applyFont="1" applyBorder="1" applyAlignment="1">
      <alignment vertical="center"/>
    </xf>
    <xf numFmtId="2" fontId="7" fillId="5" borderId="6" xfId="0" applyNumberFormat="1" applyFont="1" applyFill="1" applyBorder="1" applyAlignment="1">
      <alignment vertical="center"/>
    </xf>
    <xf numFmtId="4" fontId="6" fillId="2" borderId="5" xfId="0" applyNumberFormat="1" applyFont="1" applyFill="1" applyBorder="1" applyAlignment="1">
      <alignment vertical="center" wrapText="1"/>
    </xf>
    <xf numFmtId="4" fontId="9" fillId="0" borderId="6" xfId="0" applyNumberFormat="1" applyFont="1" applyFill="1" applyBorder="1" applyAlignment="1">
      <alignment vertical="center" wrapText="1"/>
    </xf>
    <xf numFmtId="4" fontId="7" fillId="0" borderId="6" xfId="0" applyNumberFormat="1" applyFont="1" applyBorder="1" applyAlignment="1">
      <alignment vertical="center"/>
    </xf>
    <xf numFmtId="0" fontId="26" fillId="0" borderId="6" xfId="0" applyFont="1" applyBorder="1" applyAlignment="1">
      <alignment vertical="center"/>
    </xf>
    <xf numFmtId="2" fontId="9" fillId="0" borderId="11" xfId="0" applyNumberFormat="1" applyFont="1" applyFill="1" applyBorder="1" applyAlignment="1">
      <alignment horizontal="right" vertical="center" wrapText="1"/>
    </xf>
    <xf numFmtId="0" fontId="9" fillId="0" borderId="11" xfId="0" applyFont="1" applyFill="1" applyBorder="1" applyAlignment="1">
      <alignment vertical="center"/>
    </xf>
    <xf numFmtId="4" fontId="8" fillId="3" borderId="3" xfId="0" applyNumberFormat="1" applyFont="1" applyFill="1" applyBorder="1" applyAlignment="1">
      <alignment vertical="center" wrapText="1"/>
    </xf>
    <xf numFmtId="0" fontId="11"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164" fontId="6" fillId="3" borderId="3" xfId="0" applyNumberFormat="1" applyFont="1" applyFill="1" applyBorder="1" applyAlignment="1">
      <alignment vertical="center"/>
    </xf>
    <xf numFmtId="0" fontId="6" fillId="3" borderId="4" xfId="0" applyFont="1" applyFill="1" applyBorder="1" applyAlignment="1">
      <alignment vertical="center" wrapText="1"/>
    </xf>
    <xf numFmtId="4" fontId="8" fillId="3" borderId="3" xfId="0" applyNumberFormat="1" applyFont="1" applyFill="1" applyBorder="1" applyAlignment="1">
      <alignment horizontal="right" vertical="center" wrapText="1"/>
    </xf>
    <xf numFmtId="4" fontId="9" fillId="0" borderId="6" xfId="0" applyNumberFormat="1" applyFont="1" applyFill="1" applyBorder="1" applyAlignment="1">
      <alignment horizontal="right" vertical="center" wrapText="1"/>
    </xf>
    <xf numFmtId="0" fontId="13" fillId="0" borderId="6" xfId="1" applyFont="1" applyFill="1" applyBorder="1" applyAlignment="1">
      <alignment vertical="center"/>
    </xf>
    <xf numFmtId="4" fontId="9" fillId="0" borderId="10" xfId="0" applyNumberFormat="1" applyFont="1" applyFill="1" applyBorder="1" applyAlignment="1">
      <alignment vertical="center"/>
    </xf>
    <xf numFmtId="4" fontId="9" fillId="0" borderId="6" xfId="0" applyNumberFormat="1" applyFont="1" applyFill="1" applyBorder="1" applyAlignment="1">
      <alignment vertical="center"/>
    </xf>
    <xf numFmtId="4" fontId="9" fillId="3" borderId="3" xfId="0" applyNumberFormat="1" applyFont="1" applyFill="1" applyBorder="1" applyAlignment="1">
      <alignment vertical="center" wrapText="1"/>
    </xf>
    <xf numFmtId="0" fontId="8" fillId="4" borderId="2" xfId="0" applyFont="1" applyFill="1" applyBorder="1" applyAlignment="1">
      <alignment vertical="center" wrapText="1"/>
    </xf>
    <xf numFmtId="0" fontId="0" fillId="4" borderId="3" xfId="0" applyFont="1" applyFill="1" applyBorder="1" applyAlignment="1">
      <alignment vertical="center"/>
    </xf>
    <xf numFmtId="4" fontId="0" fillId="4" borderId="3" xfId="0" applyNumberFormat="1" applyFont="1" applyFill="1" applyBorder="1" applyAlignment="1">
      <alignment vertical="center"/>
    </xf>
    <xf numFmtId="0" fontId="0" fillId="4" borderId="4" xfId="0" applyFont="1" applyFill="1" applyBorder="1" applyAlignment="1">
      <alignment vertical="center"/>
    </xf>
    <xf numFmtId="0" fontId="11" fillId="3" borderId="7" xfId="0" applyFont="1" applyFill="1" applyBorder="1" applyAlignment="1">
      <alignment vertical="center" wrapText="1"/>
    </xf>
    <xf numFmtId="2" fontId="7" fillId="3" borderId="8" xfId="0" applyNumberFormat="1" applyFont="1" applyFill="1" applyBorder="1" applyAlignment="1">
      <alignment vertical="center" wrapText="1"/>
    </xf>
    <xf numFmtId="0" fontId="7" fillId="3" borderId="8" xfId="0" applyFont="1" applyFill="1" applyBorder="1" applyAlignment="1">
      <alignment vertical="center" wrapText="1"/>
    </xf>
    <xf numFmtId="0" fontId="7" fillId="3" borderId="9" xfId="0" applyFont="1" applyFill="1" applyBorder="1" applyAlignment="1">
      <alignment vertical="center" wrapText="1"/>
    </xf>
    <xf numFmtId="0" fontId="8"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1"/>
    <xf numFmtId="2" fontId="8" fillId="0" borderId="6" xfId="0" applyNumberFormat="1" applyFont="1" applyBorder="1" applyAlignment="1">
      <alignment vertical="center" wrapText="1"/>
    </xf>
    <xf numFmtId="2" fontId="9" fillId="0" borderId="1" xfId="0" applyNumberFormat="1" applyFont="1" applyBorder="1" applyAlignment="1">
      <alignment vertical="center" wrapText="1"/>
    </xf>
    <xf numFmtId="2" fontId="9" fillId="0" borderId="3" xfId="0" applyNumberFormat="1" applyFont="1" applyBorder="1" applyAlignment="1">
      <alignment vertical="center" wrapText="1"/>
    </xf>
    <xf numFmtId="2" fontId="9" fillId="0" borderId="6" xfId="0" applyNumberFormat="1" applyFont="1" applyBorder="1" applyAlignment="1">
      <alignment vertical="center" wrapText="1"/>
    </xf>
    <xf numFmtId="2" fontId="20" fillId="0" borderId="3" xfId="0" applyNumberFormat="1" applyFont="1" applyBorder="1" applyAlignment="1">
      <alignment vertical="center" wrapText="1"/>
    </xf>
    <xf numFmtId="49" fontId="32" fillId="0" borderId="1" xfId="1" applyNumberFormat="1" applyFont="1" applyFill="1" applyBorder="1" applyAlignment="1">
      <alignment vertical="center" wrapText="1"/>
    </xf>
    <xf numFmtId="2" fontId="9" fillId="0" borderId="0" xfId="0" applyNumberFormat="1" applyFont="1" applyAlignment="1">
      <alignment vertical="center"/>
    </xf>
    <xf numFmtId="2" fontId="9" fillId="0" borderId="3" xfId="0" applyNumberFormat="1" applyFont="1" applyBorder="1" applyAlignment="1">
      <alignment vertical="center"/>
    </xf>
    <xf numFmtId="2" fontId="9" fillId="0" borderId="0" xfId="0" applyNumberFormat="1" applyFont="1" applyBorder="1" applyAlignment="1">
      <alignment vertical="center"/>
    </xf>
    <xf numFmtId="0" fontId="9" fillId="0" borderId="0" xfId="0" applyFont="1"/>
    <xf numFmtId="2" fontId="2" fillId="0" borderId="0" xfId="0" applyNumberFormat="1" applyFont="1" applyAlignment="1">
      <alignment vertical="center"/>
    </xf>
    <xf numFmtId="2" fontId="9" fillId="0" borderId="1" xfId="0" applyNumberFormat="1" applyFont="1" applyBorder="1" applyAlignment="1">
      <alignment horizontal="right" vertical="center"/>
    </xf>
    <xf numFmtId="2" fontId="9" fillId="0" borderId="6" xfId="0" applyNumberFormat="1" applyFont="1" applyBorder="1" applyAlignment="1">
      <alignment horizontal="right" vertical="center"/>
    </xf>
    <xf numFmtId="2" fontId="9" fillId="0" borderId="10" xfId="0" applyNumberFormat="1" applyFont="1" applyBorder="1" applyAlignment="1">
      <alignment horizontal="right" vertical="center"/>
    </xf>
    <xf numFmtId="2" fontId="9" fillId="0" borderId="3" xfId="0" applyNumberFormat="1" applyFont="1" applyBorder="1" applyAlignment="1">
      <alignment horizontal="right" vertical="center"/>
    </xf>
    <xf numFmtId="4" fontId="9" fillId="0" borderId="10" xfId="0" applyNumberFormat="1" applyFont="1" applyBorder="1" applyAlignment="1">
      <alignment vertical="center"/>
    </xf>
    <xf numFmtId="4" fontId="9" fillId="3" borderId="3" xfId="0" applyNumberFormat="1" applyFont="1" applyFill="1" applyBorder="1" applyAlignment="1">
      <alignment vertical="center"/>
    </xf>
    <xf numFmtId="4" fontId="9" fillId="0" borderId="6" xfId="0" applyNumberFormat="1" applyFont="1" applyBorder="1" applyAlignment="1">
      <alignment vertical="center"/>
    </xf>
    <xf numFmtId="4" fontId="9" fillId="0" borderId="1" xfId="0" applyNumberFormat="1" applyFont="1" applyBorder="1" applyAlignment="1">
      <alignment vertical="center"/>
    </xf>
    <xf numFmtId="0" fontId="23" fillId="0" borderId="6" xfId="1" applyFont="1" applyBorder="1" applyAlignment="1">
      <alignment vertical="center"/>
    </xf>
    <xf numFmtId="0" fontId="23" fillId="0" borderId="1" xfId="1" applyFont="1" applyBorder="1" applyAlignment="1">
      <alignment vertical="center"/>
    </xf>
    <xf numFmtId="2" fontId="23" fillId="0" borderId="6" xfId="1" applyNumberFormat="1" applyFont="1" applyFill="1" applyBorder="1" applyAlignment="1">
      <alignment vertical="center"/>
    </xf>
    <xf numFmtId="2" fontId="23" fillId="0" borderId="1" xfId="1" applyNumberFormat="1" applyFont="1" applyFill="1" applyBorder="1" applyAlignment="1">
      <alignment vertical="center"/>
    </xf>
    <xf numFmtId="4" fontId="9" fillId="0" borderId="0" xfId="0" applyNumberFormat="1" applyFont="1" applyAlignment="1">
      <alignment vertical="center"/>
    </xf>
    <xf numFmtId="4" fontId="2" fillId="0" borderId="0" xfId="0" applyNumberFormat="1" applyFont="1" applyAlignment="1">
      <alignment vertical="center"/>
    </xf>
    <xf numFmtId="4" fontId="9" fillId="0" borderId="1" xfId="0" applyNumberFormat="1" applyFont="1" applyBorder="1" applyAlignment="1">
      <alignment horizontal="right" vertical="center"/>
    </xf>
    <xf numFmtId="4" fontId="9" fillId="0" borderId="1" xfId="0" applyNumberFormat="1" applyFont="1" applyBorder="1" applyAlignment="1">
      <alignment vertical="center" wrapText="1"/>
    </xf>
    <xf numFmtId="2" fontId="9" fillId="0" borderId="0" xfId="0" applyNumberFormat="1" applyFont="1" applyFill="1" applyAlignment="1">
      <alignment vertical="center"/>
    </xf>
    <xf numFmtId="49" fontId="33" fillId="0" borderId="0" xfId="0" applyNumberFormat="1" applyFont="1" applyAlignment="1">
      <alignment horizontal="right" vertical="center" wrapText="1"/>
    </xf>
    <xf numFmtId="0" fontId="34" fillId="0" borderId="0" xfId="0" applyFont="1"/>
    <xf numFmtId="0" fontId="9" fillId="0" borderId="13" xfId="0" applyFont="1" applyFill="1" applyBorder="1" applyAlignment="1">
      <alignment vertical="center"/>
    </xf>
    <xf numFmtId="0" fontId="9" fillId="0" borderId="15" xfId="0" applyFont="1" applyFill="1" applyBorder="1" applyAlignment="1">
      <alignment vertical="center"/>
    </xf>
    <xf numFmtId="0" fontId="9" fillId="0" borderId="8" xfId="0" applyFont="1" applyFill="1" applyBorder="1" applyAlignment="1">
      <alignment vertical="center"/>
    </xf>
    <xf numFmtId="164" fontId="9" fillId="0" borderId="8" xfId="0" applyNumberFormat="1" applyFont="1" applyFill="1" applyBorder="1" applyAlignment="1">
      <alignment vertical="center"/>
    </xf>
    <xf numFmtId="0" fontId="9" fillId="0" borderId="9" xfId="0" applyFont="1" applyFill="1" applyBorder="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0" fontId="0" fillId="0" borderId="15" xfId="0" applyFont="1" applyBorder="1" applyAlignment="1">
      <alignment vertical="center"/>
    </xf>
    <xf numFmtId="0" fontId="0" fillId="0" borderId="8" xfId="0" applyFont="1" applyBorder="1" applyAlignment="1">
      <alignment vertical="center"/>
    </xf>
    <xf numFmtId="0" fontId="0" fillId="0" borderId="8" xfId="0" applyFont="1" applyFill="1" applyBorder="1" applyAlignment="1">
      <alignment vertical="center"/>
    </xf>
    <xf numFmtId="0" fontId="0" fillId="0" borderId="9" xfId="0" applyFont="1" applyBorder="1" applyAlignment="1">
      <alignment vertical="center"/>
    </xf>
    <xf numFmtId="0" fontId="10" fillId="0" borderId="12" xfId="0" applyFont="1" applyFill="1" applyBorder="1" applyAlignment="1">
      <alignment vertical="center" wrapText="1"/>
    </xf>
    <xf numFmtId="0" fontId="9" fillId="0" borderId="14" xfId="0" applyFont="1" applyFill="1" applyBorder="1" applyAlignment="1">
      <alignment vertical="center" wrapText="1"/>
    </xf>
    <xf numFmtId="0" fontId="0" fillId="0" borderId="3" xfId="0" applyFont="1" applyBorder="1" applyAlignment="1">
      <alignment vertical="center"/>
    </xf>
    <xf numFmtId="4" fontId="0" fillId="0" borderId="3" xfId="0" applyNumberFormat="1" applyFont="1" applyBorder="1" applyAlignment="1">
      <alignment vertical="center"/>
    </xf>
    <xf numFmtId="4" fontId="2" fillId="0" borderId="0" xfId="0" applyNumberFormat="1" applyFont="1" applyBorder="1" applyAlignment="1">
      <alignment vertical="center"/>
    </xf>
    <xf numFmtId="0" fontId="9" fillId="0" borderId="7" xfId="0" applyFont="1" applyFill="1" applyBorder="1" applyAlignment="1">
      <alignment vertical="center" wrapText="1"/>
    </xf>
    <xf numFmtId="4" fontId="2" fillId="0" borderId="8" xfId="0" applyNumberFormat="1" applyFont="1" applyBorder="1" applyAlignment="1">
      <alignment vertical="center"/>
    </xf>
    <xf numFmtId="0" fontId="8" fillId="0" borderId="10" xfId="0" applyFont="1" applyFill="1" applyBorder="1" applyAlignment="1">
      <alignment horizontal="left" vertical="center" wrapText="1"/>
    </xf>
    <xf numFmtId="4" fontId="9" fillId="0" borderId="0" xfId="0" applyNumberFormat="1" applyFont="1" applyFill="1" applyBorder="1" applyAlignment="1">
      <alignment vertical="center"/>
    </xf>
    <xf numFmtId="0" fontId="9" fillId="0" borderId="8" xfId="0" applyFont="1" applyFill="1" applyBorder="1" applyAlignment="1">
      <alignment horizontal="left" vertical="top" wrapText="1"/>
    </xf>
    <xf numFmtId="4" fontId="9" fillId="0" borderId="8" xfId="0" applyNumberFormat="1" applyFont="1" applyFill="1" applyBorder="1" applyAlignment="1">
      <alignment vertical="center"/>
    </xf>
    <xf numFmtId="0" fontId="8" fillId="0" borderId="12" xfId="0" applyFont="1" applyFill="1" applyBorder="1" applyAlignment="1">
      <alignment vertical="center"/>
    </xf>
    <xf numFmtId="0" fontId="0" fillId="0" borderId="10" xfId="0" applyFont="1" applyBorder="1" applyAlignment="1">
      <alignment vertical="center"/>
    </xf>
    <xf numFmtId="4" fontId="0" fillId="0" borderId="10" xfId="0" applyNumberFormat="1" applyFont="1" applyBorder="1" applyAlignment="1">
      <alignment vertical="center"/>
    </xf>
    <xf numFmtId="4" fontId="2" fillId="0" borderId="10" xfId="0" applyNumberFormat="1" applyFont="1" applyBorder="1" applyAlignment="1">
      <alignment vertical="center"/>
    </xf>
    <xf numFmtId="0" fontId="0" fillId="0" borderId="10" xfId="0" applyFont="1" applyFill="1" applyBorder="1" applyAlignment="1">
      <alignment vertical="center"/>
    </xf>
    <xf numFmtId="0" fontId="0" fillId="0" borderId="13" xfId="0" applyFont="1" applyBorder="1" applyAlignment="1">
      <alignment vertical="center"/>
    </xf>
    <xf numFmtId="4" fontId="0" fillId="0" borderId="8" xfId="0" applyNumberFormat="1" applyFont="1" applyBorder="1" applyAlignment="1">
      <alignment vertical="center"/>
    </xf>
    <xf numFmtId="2" fontId="9" fillId="0" borderId="10" xfId="0" applyNumberFormat="1" applyFont="1" applyBorder="1" applyAlignment="1">
      <alignment vertical="center"/>
    </xf>
    <xf numFmtId="14" fontId="7" fillId="0" borderId="10" xfId="0" applyNumberFormat="1" applyFont="1" applyBorder="1" applyAlignment="1">
      <alignment vertical="center"/>
    </xf>
    <xf numFmtId="0" fontId="0" fillId="0" borderId="0" xfId="0" applyBorder="1" applyAlignment="1">
      <alignment vertical="center"/>
    </xf>
    <xf numFmtId="2" fontId="0" fillId="0" borderId="0" xfId="0" applyNumberFormat="1" applyBorder="1" applyAlignment="1">
      <alignment vertical="center"/>
    </xf>
    <xf numFmtId="2" fontId="5" fillId="0" borderId="0" xfId="0" applyNumberFormat="1" applyFont="1" applyBorder="1" applyAlignment="1">
      <alignment vertical="center"/>
    </xf>
    <xf numFmtId="2" fontId="2" fillId="0" borderId="0" xfId="0" applyNumberFormat="1" applyFont="1" applyBorder="1" applyAlignment="1">
      <alignment vertical="center"/>
    </xf>
    <xf numFmtId="2" fontId="9" fillId="5" borderId="6" xfId="0" applyNumberFormat="1" applyFont="1" applyFill="1" applyBorder="1" applyAlignment="1">
      <alignment vertical="center" wrapText="1"/>
    </xf>
    <xf numFmtId="0" fontId="7" fillId="6" borderId="0" xfId="0" applyFont="1" applyFill="1" applyAlignment="1">
      <alignment vertical="center"/>
    </xf>
    <xf numFmtId="2" fontId="9" fillId="7" borderId="6" xfId="0" applyNumberFormat="1" applyFont="1" applyFill="1" applyBorder="1" applyAlignment="1">
      <alignment vertical="center" wrapText="1"/>
    </xf>
    <xf numFmtId="0" fontId="9" fillId="8" borderId="6" xfId="0" applyFont="1" applyFill="1" applyBorder="1" applyAlignment="1">
      <alignment vertical="center"/>
    </xf>
    <xf numFmtId="2" fontId="9" fillId="8" borderId="6" xfId="0" applyNumberFormat="1" applyFont="1" applyFill="1" applyBorder="1" applyAlignment="1">
      <alignment vertical="center"/>
    </xf>
    <xf numFmtId="2" fontId="9" fillId="8" borderId="6" xfId="0" applyNumberFormat="1" applyFont="1" applyFill="1" applyBorder="1" applyAlignment="1">
      <alignment vertical="center" wrapText="1"/>
    </xf>
    <xf numFmtId="0" fontId="9" fillId="8" borderId="1" xfId="0" applyFont="1" applyFill="1" applyBorder="1" applyAlignment="1">
      <alignment vertical="center"/>
    </xf>
    <xf numFmtId="164" fontId="9" fillId="8" borderId="6" xfId="0" applyNumberFormat="1" applyFont="1" applyFill="1" applyBorder="1" applyAlignment="1">
      <alignment vertical="center"/>
    </xf>
    <xf numFmtId="2" fontId="9" fillId="8" borderId="1" xfId="0" applyNumberFormat="1" applyFont="1" applyFill="1" applyBorder="1" applyAlignment="1">
      <alignment vertical="center"/>
    </xf>
    <xf numFmtId="164" fontId="9" fillId="8" borderId="1" xfId="0" applyNumberFormat="1" applyFont="1" applyFill="1" applyBorder="1" applyAlignment="1">
      <alignment vertical="center"/>
    </xf>
    <xf numFmtId="2" fontId="7" fillId="8" borderId="1" xfId="0" applyNumberFormat="1" applyFont="1" applyFill="1" applyBorder="1" applyAlignment="1">
      <alignment vertical="center"/>
    </xf>
    <xf numFmtId="0" fontId="7" fillId="8" borderId="1" xfId="0" applyFont="1" applyFill="1" applyBorder="1" applyAlignment="1">
      <alignment vertical="center"/>
    </xf>
    <xf numFmtId="0" fontId="7" fillId="8" borderId="6" xfId="0" applyFont="1" applyFill="1" applyBorder="1" applyAlignment="1">
      <alignment vertical="center"/>
    </xf>
    <xf numFmtId="2" fontId="7" fillId="8" borderId="6" xfId="0" applyNumberFormat="1" applyFont="1" applyFill="1" applyBorder="1" applyAlignment="1">
      <alignment vertical="center"/>
    </xf>
    <xf numFmtId="0" fontId="0" fillId="8" borderId="0" xfId="0" applyFill="1" applyAlignment="1">
      <alignment vertical="center"/>
    </xf>
    <xf numFmtId="0" fontId="7" fillId="6" borderId="1" xfId="0" applyFont="1" applyFill="1" applyBorder="1" applyAlignment="1">
      <alignment vertical="center"/>
    </xf>
    <xf numFmtId="2" fontId="7" fillId="6" borderId="1" xfId="0" applyNumberFormat="1" applyFont="1" applyFill="1" applyBorder="1" applyAlignment="1">
      <alignment vertical="center"/>
    </xf>
    <xf numFmtId="2" fontId="9" fillId="6" borderId="1" xfId="0" applyNumberFormat="1" applyFont="1" applyFill="1" applyBorder="1" applyAlignment="1">
      <alignment horizontal="right" vertical="center"/>
    </xf>
    <xf numFmtId="0" fontId="13" fillId="9" borderId="1" xfId="1" applyFont="1" applyFill="1" applyBorder="1" applyAlignment="1">
      <alignment vertical="center"/>
    </xf>
    <xf numFmtId="2" fontId="8" fillId="5" borderId="6" xfId="0" applyNumberFormat="1" applyFont="1" applyFill="1" applyBorder="1" applyAlignment="1">
      <alignment vertical="center" wrapText="1"/>
    </xf>
    <xf numFmtId="2" fontId="9" fillId="5" borderId="8" xfId="0" applyNumberFormat="1" applyFont="1" applyFill="1" applyBorder="1" applyAlignment="1">
      <alignment vertical="center" wrapText="1"/>
    </xf>
    <xf numFmtId="2" fontId="9" fillId="5" borderId="0" xfId="0" applyNumberFormat="1" applyFont="1" applyFill="1" applyAlignment="1">
      <alignment vertical="center"/>
    </xf>
    <xf numFmtId="2" fontId="9" fillId="5" borderId="6" xfId="0" applyNumberFormat="1" applyFont="1" applyFill="1" applyBorder="1" applyAlignment="1">
      <alignment horizontal="right" vertical="center" wrapText="1"/>
    </xf>
    <xf numFmtId="2" fontId="9" fillId="5" borderId="10" xfId="0" applyNumberFormat="1" applyFont="1" applyFill="1" applyBorder="1" applyAlignment="1">
      <alignment vertical="center"/>
    </xf>
    <xf numFmtId="4" fontId="9" fillId="5" borderId="6" xfId="0" applyNumberFormat="1" applyFont="1" applyFill="1" applyBorder="1" applyAlignment="1">
      <alignment vertical="center"/>
    </xf>
    <xf numFmtId="0" fontId="9" fillId="5" borderId="6" xfId="0" applyFont="1" applyFill="1" applyBorder="1" applyAlignment="1">
      <alignment vertical="center"/>
    </xf>
    <xf numFmtId="4" fontId="9" fillId="5" borderId="1" xfId="0" applyNumberFormat="1" applyFont="1" applyFill="1" applyBorder="1" applyAlignment="1">
      <alignment vertical="center"/>
    </xf>
    <xf numFmtId="2" fontId="6" fillId="2" borderId="5"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9" fillId="7" borderId="1" xfId="0" applyFont="1" applyFill="1" applyBorder="1" applyAlignment="1">
      <alignment vertical="center"/>
    </xf>
    <xf numFmtId="2" fontId="9" fillId="7" borderId="1" xfId="0" applyNumberFormat="1" applyFont="1" applyFill="1" applyBorder="1" applyAlignment="1">
      <alignment vertical="center" wrapText="1"/>
    </xf>
    <xf numFmtId="0" fontId="9" fillId="7" borderId="1" xfId="0" applyFont="1" applyFill="1" applyBorder="1" applyAlignment="1">
      <alignment horizontal="center" vertical="center"/>
    </xf>
    <xf numFmtId="0" fontId="9" fillId="7" borderId="1" xfId="0" applyFont="1" applyFill="1" applyBorder="1" applyAlignment="1">
      <alignment vertical="center" wrapText="1"/>
    </xf>
    <xf numFmtId="0" fontId="7" fillId="7" borderId="0" xfId="0" applyFont="1" applyFill="1" applyAlignment="1">
      <alignment vertical="center"/>
    </xf>
    <xf numFmtId="0" fontId="7" fillId="7" borderId="1" xfId="0" applyFont="1" applyFill="1" applyBorder="1" applyAlignment="1">
      <alignment vertical="center"/>
    </xf>
    <xf numFmtId="2" fontId="7" fillId="7" borderId="1" xfId="0" applyNumberFormat="1" applyFont="1" applyFill="1" applyBorder="1" applyAlignment="1">
      <alignment vertical="center"/>
    </xf>
    <xf numFmtId="0" fontId="7" fillId="7" borderId="1" xfId="0" applyFont="1" applyFill="1" applyBorder="1" applyAlignment="1">
      <alignment horizontal="center" vertical="center"/>
    </xf>
    <xf numFmtId="2" fontId="9" fillId="7" borderId="1" xfId="0" applyNumberFormat="1" applyFont="1" applyFill="1" applyBorder="1" applyAlignment="1">
      <alignment vertical="center"/>
    </xf>
    <xf numFmtId="2" fontId="9" fillId="0" borderId="8" xfId="0" applyNumberFormat="1" applyFont="1" applyFill="1" applyBorder="1" applyAlignment="1">
      <alignment horizontal="right" vertical="center" wrapText="1"/>
    </xf>
    <xf numFmtId="2" fontId="9" fillId="0" borderId="0" xfId="0" applyNumberFormat="1" applyFont="1" applyFill="1" applyBorder="1" applyAlignment="1">
      <alignment horizontal="righ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vertical="center" wrapText="1"/>
    </xf>
    <xf numFmtId="0" fontId="9" fillId="10" borderId="3" xfId="0" applyFont="1" applyFill="1" applyBorder="1" applyAlignment="1">
      <alignment vertical="center" wrapText="1"/>
    </xf>
    <xf numFmtId="2" fontId="9" fillId="10" borderId="3" xfId="0" applyNumberFormat="1" applyFont="1" applyFill="1" applyBorder="1" applyAlignment="1">
      <alignment vertical="center" wrapText="1"/>
    </xf>
    <xf numFmtId="164" fontId="9" fillId="10" borderId="3" xfId="0" applyNumberFormat="1" applyFont="1" applyFill="1" applyBorder="1" applyAlignment="1">
      <alignment vertical="center" wrapText="1"/>
    </xf>
    <xf numFmtId="0" fontId="9" fillId="10" borderId="1" xfId="0" applyFont="1" applyFill="1" applyBorder="1" applyAlignment="1">
      <alignment vertical="center" wrapText="1"/>
    </xf>
    <xf numFmtId="0" fontId="9" fillId="0" borderId="2" xfId="0" applyFont="1" applyFill="1" applyBorder="1" applyAlignment="1">
      <alignment vertical="center" wrapText="1"/>
    </xf>
    <xf numFmtId="0" fontId="7" fillId="0" borderId="0" xfId="0" applyFont="1" applyFill="1" applyBorder="1" applyAlignment="1">
      <alignment vertical="center" wrapText="1"/>
    </xf>
    <xf numFmtId="0" fontId="11" fillId="10" borderId="1" xfId="0" applyFont="1" applyFill="1" applyBorder="1" applyAlignment="1">
      <alignment vertical="center" wrapText="1"/>
    </xf>
    <xf numFmtId="0" fontId="7" fillId="10" borderId="1" xfId="0" applyFont="1" applyFill="1" applyBorder="1" applyAlignment="1">
      <alignment vertical="center" wrapText="1"/>
    </xf>
    <xf numFmtId="14" fontId="7" fillId="10" borderId="1" xfId="0" applyNumberFormat="1" applyFont="1" applyFill="1" applyBorder="1" applyAlignment="1">
      <alignment vertical="center" wrapText="1"/>
    </xf>
    <xf numFmtId="0" fontId="9" fillId="10" borderId="2" xfId="0" applyFont="1" applyFill="1" applyBorder="1" applyAlignment="1">
      <alignment vertical="center" wrapText="1"/>
    </xf>
    <xf numFmtId="0" fontId="9" fillId="7" borderId="1" xfId="0" applyFont="1" applyFill="1" applyBorder="1" applyAlignment="1">
      <alignment horizontal="left" vertical="center" wrapText="1"/>
    </xf>
    <xf numFmtId="14" fontId="7" fillId="0" borderId="3" xfId="0" applyNumberFormat="1" applyFont="1" applyBorder="1" applyAlignment="1">
      <alignment vertical="center" wrapText="1"/>
    </xf>
    <xf numFmtId="2" fontId="7" fillId="0" borderId="3" xfId="0" applyNumberFormat="1" applyFont="1" applyFill="1" applyBorder="1" applyAlignment="1">
      <alignment vertical="center"/>
    </xf>
    <xf numFmtId="0" fontId="31" fillId="0" borderId="0" xfId="0" applyFont="1" applyAlignment="1">
      <alignment vertical="center" wrapText="1"/>
    </xf>
    <xf numFmtId="2" fontId="9" fillId="5" borderId="6"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2" fontId="2" fillId="0" borderId="0" xfId="0" applyNumberFormat="1" applyFont="1" applyFill="1" applyAlignment="1">
      <alignment vertical="center"/>
    </xf>
    <xf numFmtId="2" fontId="20" fillId="0" borderId="3" xfId="0" applyNumberFormat="1" applyFont="1" applyFill="1" applyBorder="1" applyAlignment="1">
      <alignment vertical="center" wrapText="1"/>
    </xf>
    <xf numFmtId="2" fontId="8" fillId="0" borderId="6" xfId="0" applyNumberFormat="1" applyFont="1" applyFill="1" applyBorder="1" applyAlignment="1">
      <alignment vertical="center" wrapText="1"/>
    </xf>
    <xf numFmtId="2" fontId="9" fillId="0" borderId="8" xfId="0" applyNumberFormat="1" applyFont="1" applyFill="1" applyBorder="1" applyAlignment="1">
      <alignment vertical="center" wrapText="1"/>
    </xf>
    <xf numFmtId="0" fontId="7" fillId="0" borderId="3" xfId="0" applyFont="1" applyFill="1" applyBorder="1" applyAlignment="1">
      <alignment vertical="center"/>
    </xf>
    <xf numFmtId="2" fontId="9" fillId="0" borderId="6" xfId="0" applyNumberFormat="1" applyFont="1" applyFill="1" applyBorder="1" applyAlignment="1">
      <alignment horizontal="center" vertical="center" wrapText="1"/>
    </xf>
    <xf numFmtId="4" fontId="9" fillId="0" borderId="3" xfId="0" applyNumberFormat="1" applyFont="1" applyFill="1" applyBorder="1" applyAlignment="1">
      <alignment horizontal="right" vertical="center" wrapText="1"/>
    </xf>
    <xf numFmtId="4" fontId="9" fillId="0" borderId="6" xfId="0" applyNumberFormat="1" applyFont="1" applyFill="1" applyBorder="1" applyAlignment="1">
      <alignment horizontal="right" vertical="center"/>
    </xf>
    <xf numFmtId="4" fontId="2" fillId="0" borderId="0" xfId="0" applyNumberFormat="1" applyFont="1" applyFill="1" applyBorder="1" applyAlignment="1">
      <alignment vertical="center"/>
    </xf>
    <xf numFmtId="4" fontId="2" fillId="0" borderId="8" xfId="0" applyNumberFormat="1" applyFont="1" applyFill="1" applyBorder="1" applyAlignment="1">
      <alignment vertical="center"/>
    </xf>
    <xf numFmtId="4" fontId="2" fillId="0" borderId="10" xfId="0" applyNumberFormat="1" applyFont="1" applyFill="1" applyBorder="1" applyAlignment="1">
      <alignment vertical="center"/>
    </xf>
    <xf numFmtId="0" fontId="13" fillId="0" borderId="2" xfId="1" applyFont="1" applyBorder="1" applyAlignment="1">
      <alignment horizontal="left"/>
    </xf>
    <xf numFmtId="0" fontId="13" fillId="0" borderId="3" xfId="1" applyFont="1" applyBorder="1" applyAlignment="1">
      <alignment horizontal="left"/>
    </xf>
    <xf numFmtId="2" fontId="9" fillId="5" borderId="6" xfId="0" applyNumberFormat="1" applyFont="1" applyFill="1" applyBorder="1" applyAlignment="1">
      <alignment vertical="center" wrapText="1"/>
    </xf>
    <xf numFmtId="0" fontId="9" fillId="0" borderId="1" xfId="0" applyFont="1" applyFill="1" applyBorder="1" applyAlignment="1">
      <alignment vertical="center"/>
    </xf>
    <xf numFmtId="2" fontId="9" fillId="0" borderId="1" xfId="0" applyNumberFormat="1" applyFont="1" applyFill="1" applyBorder="1" applyAlignment="1">
      <alignment vertical="center" wrapText="1"/>
    </xf>
    <xf numFmtId="2" fontId="9" fillId="0" borderId="6" xfId="0" applyNumberFormat="1" applyFont="1" applyFill="1" applyBorder="1" applyAlignment="1">
      <alignment vertical="center" wrapText="1"/>
    </xf>
    <xf numFmtId="0" fontId="7" fillId="0" borderId="1" xfId="0" applyFont="1" applyBorder="1" applyAlignment="1">
      <alignment vertical="center"/>
    </xf>
    <xf numFmtId="164" fontId="9" fillId="0" borderId="1" xfId="0" applyNumberFormat="1" applyFont="1" applyFill="1" applyBorder="1" applyAlignment="1">
      <alignment vertical="center"/>
    </xf>
    <xf numFmtId="0" fontId="7" fillId="0" borderId="0" xfId="0" applyFont="1" applyFill="1" applyAlignment="1">
      <alignment vertical="center"/>
    </xf>
    <xf numFmtId="2" fontId="9" fillId="0" borderId="1" xfId="0" applyNumberFormat="1" applyFont="1" applyFill="1" applyBorder="1" applyAlignment="1">
      <alignment vertical="center"/>
    </xf>
    <xf numFmtId="2" fontId="9" fillId="0" borderId="6" xfId="0" applyNumberFormat="1" applyFont="1" applyFill="1" applyBorder="1" applyAlignment="1">
      <alignment vertical="center"/>
    </xf>
    <xf numFmtId="2" fontId="9" fillId="8" borderId="6" xfId="0" applyNumberFormat="1" applyFont="1" applyFill="1" applyBorder="1" applyAlignment="1">
      <alignment horizontal="right" vertical="center"/>
    </xf>
    <xf numFmtId="4" fontId="9" fillId="8" borderId="3" xfId="0" applyNumberFormat="1" applyFont="1" applyFill="1" applyBorder="1" applyAlignment="1">
      <alignment horizontal="right" vertical="center" wrapText="1"/>
    </xf>
    <xf numFmtId="0" fontId="7" fillId="0" borderId="1" xfId="0" applyFont="1" applyBorder="1" applyAlignment="1">
      <alignment horizontal="center" vertical="center"/>
    </xf>
    <xf numFmtId="0" fontId="6" fillId="2" borderId="5" xfId="2" applyFont="1" applyFill="1" applyBorder="1" applyAlignment="1">
      <alignment vertical="center" wrapText="1"/>
    </xf>
    <xf numFmtId="2" fontId="6" fillId="2" borderId="5" xfId="2" applyNumberFormat="1" applyFont="1" applyFill="1" applyBorder="1" applyAlignment="1">
      <alignment vertical="center" wrapText="1"/>
    </xf>
    <xf numFmtId="164" fontId="6" fillId="2" borderId="5" xfId="2" applyNumberFormat="1" applyFont="1" applyFill="1" applyBorder="1" applyAlignment="1">
      <alignment vertical="center" wrapText="1"/>
    </xf>
    <xf numFmtId="0" fontId="7" fillId="0" borderId="0" xfId="2" applyFont="1" applyAlignment="1">
      <alignment vertical="center"/>
    </xf>
    <xf numFmtId="0" fontId="8" fillId="3" borderId="2" xfId="2" applyFont="1" applyFill="1" applyBorder="1" applyAlignment="1">
      <alignment vertical="center" wrapText="1"/>
    </xf>
    <xf numFmtId="0" fontId="8" fillId="3" borderId="3" xfId="2" applyFont="1" applyFill="1" applyBorder="1" applyAlignment="1">
      <alignment vertical="center" wrapText="1"/>
    </xf>
    <xf numFmtId="2" fontId="8" fillId="3" borderId="3" xfId="2" applyNumberFormat="1" applyFont="1" applyFill="1" applyBorder="1" applyAlignment="1">
      <alignment vertical="center" wrapText="1"/>
    </xf>
    <xf numFmtId="164" fontId="8" fillId="3" borderId="3" xfId="2" applyNumberFormat="1" applyFont="1" applyFill="1" applyBorder="1" applyAlignment="1">
      <alignment vertical="center" wrapText="1"/>
    </xf>
    <xf numFmtId="0" fontId="8" fillId="3" borderId="4" xfId="2" applyFont="1" applyFill="1" applyBorder="1" applyAlignment="1">
      <alignment vertical="center" wrapText="1"/>
    </xf>
    <xf numFmtId="0" fontId="7" fillId="0" borderId="0" xfId="2" applyFont="1" applyFill="1" applyAlignment="1">
      <alignment vertical="center"/>
    </xf>
    <xf numFmtId="0" fontId="9" fillId="0" borderId="6" xfId="2" applyFont="1" applyFill="1" applyBorder="1" applyAlignment="1">
      <alignment vertical="center" wrapText="1"/>
    </xf>
    <xf numFmtId="2" fontId="9" fillId="0" borderId="6" xfId="2" applyNumberFormat="1" applyFont="1" applyFill="1" applyBorder="1" applyAlignment="1">
      <alignment horizontal="right" vertical="center" wrapText="1"/>
    </xf>
    <xf numFmtId="2" fontId="9" fillId="0" borderId="1" xfId="2" applyNumberFormat="1" applyFont="1" applyFill="1" applyBorder="1" applyAlignment="1">
      <alignment vertical="center" wrapText="1"/>
    </xf>
    <xf numFmtId="2" fontId="9" fillId="0" borderId="6" xfId="2" applyNumberFormat="1" applyFont="1" applyFill="1" applyBorder="1" applyAlignment="1">
      <alignment vertical="center" wrapText="1"/>
    </xf>
    <xf numFmtId="164" fontId="9" fillId="0" borderId="6" xfId="2" applyNumberFormat="1" applyFont="1" applyFill="1" applyBorder="1" applyAlignment="1">
      <alignment vertical="center" wrapText="1"/>
    </xf>
    <xf numFmtId="0" fontId="9" fillId="0" borderId="0" xfId="2" applyFont="1" applyFill="1" applyAlignment="1">
      <alignment vertical="center"/>
    </xf>
    <xf numFmtId="0" fontId="9" fillId="0" borderId="1" xfId="2" applyFont="1" applyFill="1" applyBorder="1" applyAlignment="1">
      <alignment vertical="center" wrapText="1"/>
    </xf>
    <xf numFmtId="2" fontId="9" fillId="0" borderId="1" xfId="2" applyNumberFormat="1" applyFont="1" applyFill="1" applyBorder="1" applyAlignment="1">
      <alignment horizontal="right" vertical="center" wrapText="1"/>
    </xf>
    <xf numFmtId="0" fontId="9" fillId="0" borderId="3" xfId="2" applyFont="1" applyFill="1" applyBorder="1" applyAlignment="1">
      <alignment vertical="center" wrapText="1"/>
    </xf>
    <xf numFmtId="2" fontId="9" fillId="0" borderId="3" xfId="2" applyNumberFormat="1" applyFont="1" applyFill="1" applyBorder="1" applyAlignment="1">
      <alignment horizontal="right" vertical="center" wrapText="1"/>
    </xf>
    <xf numFmtId="2" fontId="9" fillId="0" borderId="3" xfId="2" applyNumberFormat="1" applyFont="1" applyFill="1" applyBorder="1" applyAlignment="1">
      <alignment vertical="center" wrapText="1"/>
    </xf>
    <xf numFmtId="164" fontId="9" fillId="0" borderId="3" xfId="2" applyNumberFormat="1" applyFont="1" applyFill="1" applyBorder="1" applyAlignment="1">
      <alignment vertical="center" wrapText="1"/>
    </xf>
    <xf numFmtId="0" fontId="9" fillId="3" borderId="3" xfId="2" applyFont="1" applyFill="1" applyBorder="1" applyAlignment="1">
      <alignment vertical="center" wrapText="1"/>
    </xf>
    <xf numFmtId="2" fontId="9" fillId="3" borderId="3" xfId="2" applyNumberFormat="1" applyFont="1" applyFill="1" applyBorder="1" applyAlignment="1">
      <alignment horizontal="right" vertical="center" wrapText="1"/>
    </xf>
    <xf numFmtId="164" fontId="9" fillId="3" borderId="3" xfId="2" applyNumberFormat="1" applyFont="1" applyFill="1" applyBorder="1" applyAlignment="1">
      <alignment vertical="center" wrapText="1"/>
    </xf>
    <xf numFmtId="0" fontId="9" fillId="3" borderId="4" xfId="2" applyFont="1" applyFill="1" applyBorder="1" applyAlignment="1">
      <alignment vertical="center" wrapText="1"/>
    </xf>
    <xf numFmtId="0" fontId="7" fillId="0" borderId="6" xfId="2" applyFont="1" applyBorder="1" applyAlignment="1">
      <alignment vertical="center" wrapText="1"/>
    </xf>
    <xf numFmtId="2" fontId="28" fillId="0" borderId="1" xfId="2" applyNumberFormat="1" applyFont="1" applyFill="1" applyBorder="1" applyAlignment="1">
      <alignment horizontal="right" vertical="center" wrapText="1"/>
    </xf>
    <xf numFmtId="2" fontId="8" fillId="0" borderId="1" xfId="2" applyNumberFormat="1" applyFont="1" applyFill="1" applyBorder="1" applyAlignment="1">
      <alignment horizontal="right" vertical="center" wrapText="1"/>
    </xf>
    <xf numFmtId="2" fontId="12" fillId="0" borderId="1" xfId="2" applyNumberFormat="1" applyFont="1" applyFill="1" applyBorder="1" applyAlignment="1">
      <alignment vertical="center" wrapText="1"/>
    </xf>
    <xf numFmtId="0" fontId="12" fillId="3" borderId="3" xfId="2" applyFont="1" applyFill="1" applyBorder="1" applyAlignment="1">
      <alignment vertical="center" wrapText="1"/>
    </xf>
    <xf numFmtId="0" fontId="8" fillId="0" borderId="0" xfId="2" applyFont="1" applyFill="1" applyAlignment="1">
      <alignment vertical="center"/>
    </xf>
    <xf numFmtId="2" fontId="9" fillId="0" borderId="4" xfId="2" applyNumberFormat="1" applyFont="1" applyFill="1" applyBorder="1" applyAlignment="1">
      <alignment vertical="center"/>
    </xf>
    <xf numFmtId="0" fontId="9" fillId="0" borderId="1" xfId="2" applyFont="1" applyFill="1" applyBorder="1" applyAlignment="1">
      <alignment vertical="center"/>
    </xf>
    <xf numFmtId="2" fontId="9" fillId="0" borderId="4" xfId="2" applyNumberFormat="1" applyFont="1" applyFill="1" applyBorder="1" applyAlignment="1">
      <alignment horizontal="left" vertical="center"/>
    </xf>
    <xf numFmtId="0" fontId="11" fillId="3" borderId="2" xfId="2" applyFont="1" applyFill="1" applyBorder="1" applyAlignment="1">
      <alignment vertical="center" wrapText="1"/>
    </xf>
    <xf numFmtId="2" fontId="7" fillId="0" borderId="6" xfId="2" applyNumberFormat="1" applyFont="1" applyBorder="1" applyAlignment="1">
      <alignment vertical="center" wrapText="1"/>
    </xf>
    <xf numFmtId="2" fontId="7" fillId="0" borderId="6" xfId="2" applyNumberFormat="1" applyFont="1" applyBorder="1" applyAlignment="1">
      <alignment horizontal="right" vertical="center" wrapText="1"/>
    </xf>
    <xf numFmtId="2" fontId="9" fillId="0" borderId="6" xfId="2" applyNumberFormat="1" applyFont="1" applyBorder="1" applyAlignment="1">
      <alignment horizontal="right" vertical="center" wrapText="1"/>
    </xf>
    <xf numFmtId="0" fontId="7" fillId="7" borderId="1" xfId="2" applyFont="1" applyFill="1" applyBorder="1" applyAlignment="1">
      <alignment vertical="center" wrapText="1"/>
    </xf>
    <xf numFmtId="2" fontId="7" fillId="7" borderId="1" xfId="2" applyNumberFormat="1" applyFont="1" applyFill="1" applyBorder="1" applyAlignment="1">
      <alignment vertical="center" wrapText="1"/>
    </xf>
    <xf numFmtId="2" fontId="7" fillId="7" borderId="1" xfId="2" applyNumberFormat="1" applyFont="1" applyFill="1" applyBorder="1" applyAlignment="1">
      <alignment horizontal="right" vertical="center" wrapText="1"/>
    </xf>
    <xf numFmtId="2" fontId="9" fillId="7" borderId="1" xfId="2" applyNumberFormat="1" applyFont="1" applyFill="1" applyBorder="1" applyAlignment="1">
      <alignment horizontal="right" vertical="center" wrapText="1"/>
    </xf>
    <xf numFmtId="2" fontId="9" fillId="7" borderId="1" xfId="2" applyNumberFormat="1" applyFont="1" applyFill="1" applyBorder="1" applyAlignment="1">
      <alignment vertical="center" wrapText="1"/>
    </xf>
    <xf numFmtId="0" fontId="9" fillId="7" borderId="1" xfId="2" applyFont="1" applyFill="1" applyBorder="1" applyAlignment="1">
      <alignment vertical="center" wrapText="1"/>
    </xf>
    <xf numFmtId="0" fontId="9" fillId="7" borderId="0" xfId="2" applyFont="1" applyFill="1" applyAlignment="1">
      <alignment vertical="center"/>
    </xf>
    <xf numFmtId="0" fontId="9" fillId="0" borderId="0" xfId="2" applyFont="1" applyFill="1" applyBorder="1" applyAlignment="1">
      <alignment vertical="center" wrapText="1"/>
    </xf>
    <xf numFmtId="0" fontId="9" fillId="0" borderId="0" xfId="2" applyFont="1" applyFill="1" applyBorder="1" applyAlignment="1">
      <alignment vertical="center"/>
    </xf>
    <xf numFmtId="2" fontId="9" fillId="0" borderId="0" xfId="2" applyNumberFormat="1" applyFont="1" applyFill="1" applyBorder="1" applyAlignment="1">
      <alignment vertical="center"/>
    </xf>
    <xf numFmtId="164" fontId="9" fillId="0" borderId="0" xfId="2" applyNumberFormat="1" applyFont="1" applyFill="1" applyBorder="1" applyAlignment="1">
      <alignment vertical="center"/>
    </xf>
    <xf numFmtId="2" fontId="9" fillId="0" borderId="0" xfId="2" applyNumberFormat="1" applyFont="1" applyBorder="1" applyAlignment="1">
      <alignment vertical="center"/>
    </xf>
    <xf numFmtId="0" fontId="7" fillId="0" borderId="0" xfId="2" applyFont="1" applyBorder="1" applyAlignment="1">
      <alignment vertical="center" wrapText="1"/>
    </xf>
    <xf numFmtId="0" fontId="7" fillId="0" borderId="0" xfId="2" applyFont="1" applyBorder="1" applyAlignment="1">
      <alignment vertical="center"/>
    </xf>
    <xf numFmtId="2" fontId="7" fillId="0" borderId="0" xfId="2" applyNumberFormat="1" applyFont="1" applyBorder="1" applyAlignment="1">
      <alignment vertical="center"/>
    </xf>
    <xf numFmtId="164" fontId="7" fillId="0" borderId="0" xfId="2" applyNumberFormat="1" applyFont="1" applyBorder="1" applyAlignment="1">
      <alignment vertical="center"/>
    </xf>
    <xf numFmtId="2" fontId="9" fillId="0" borderId="0" xfId="2" applyNumberFormat="1" applyFont="1" applyAlignment="1">
      <alignment vertical="center"/>
    </xf>
    <xf numFmtId="0" fontId="7" fillId="0" borderId="0" xfId="2" applyFont="1" applyAlignment="1">
      <alignment vertical="center" wrapText="1"/>
    </xf>
    <xf numFmtId="2" fontId="7" fillId="0" borderId="0" xfId="2" applyNumberFormat="1" applyFont="1" applyAlignment="1">
      <alignment vertical="center"/>
    </xf>
    <xf numFmtId="164" fontId="7" fillId="0" borderId="0" xfId="2" applyNumberFormat="1" applyFont="1" applyAlignment="1">
      <alignment vertical="center"/>
    </xf>
    <xf numFmtId="2" fontId="9" fillId="5" borderId="0" xfId="0" applyNumberFormat="1" applyFont="1" applyFill="1" applyBorder="1" applyAlignment="1">
      <alignment vertical="center" wrapText="1"/>
    </xf>
    <xf numFmtId="2" fontId="9" fillId="0" borderId="0" xfId="0" applyNumberFormat="1" applyFont="1" applyFill="1" applyBorder="1" applyAlignment="1">
      <alignment vertical="center" wrapText="1"/>
    </xf>
    <xf numFmtId="0" fontId="11"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horizontal="left" vertical="center"/>
    </xf>
    <xf numFmtId="0" fontId="7" fillId="0" borderId="3" xfId="0" applyFont="1" applyFill="1" applyBorder="1" applyAlignment="1">
      <alignment horizontal="left" vertical="center" wrapText="1"/>
    </xf>
    <xf numFmtId="9" fontId="7" fillId="0" borderId="3" xfId="0" applyNumberFormat="1" applyFont="1" applyFill="1" applyBorder="1" applyAlignment="1">
      <alignment horizontal="left" vertical="center" wrapText="1"/>
    </xf>
    <xf numFmtId="2" fontId="6" fillId="11" borderId="5" xfId="0" applyNumberFormat="1" applyFont="1" applyFill="1" applyBorder="1" applyAlignment="1">
      <alignment vertical="center" wrapText="1"/>
    </xf>
    <xf numFmtId="2" fontId="6" fillId="2" borderId="11" xfId="0" applyNumberFormat="1" applyFont="1" applyFill="1" applyBorder="1" applyAlignment="1">
      <alignment vertical="center" wrapText="1"/>
    </xf>
    <xf numFmtId="2" fontId="6" fillId="2" borderId="10" xfId="0" applyNumberFormat="1" applyFont="1" applyFill="1" applyBorder="1" applyAlignment="1">
      <alignment vertical="center" wrapText="1"/>
    </xf>
    <xf numFmtId="2" fontId="6" fillId="2" borderId="11" xfId="0" applyNumberFormat="1" applyFont="1" applyFill="1" applyBorder="1" applyAlignment="1">
      <alignment horizontal="center" vertical="center" wrapText="1"/>
    </xf>
    <xf numFmtId="0" fontId="0" fillId="5" borderId="0" xfId="0" applyFill="1"/>
    <xf numFmtId="0" fontId="7" fillId="0" borderId="8" xfId="0" applyFont="1" applyBorder="1" applyAlignment="1">
      <alignment vertical="center"/>
    </xf>
    <xf numFmtId="164" fontId="9" fillId="6" borderId="1" xfId="0" applyNumberFormat="1" applyFont="1" applyFill="1" applyBorder="1" applyAlignment="1">
      <alignment vertical="center"/>
    </xf>
    <xf numFmtId="2" fontId="9" fillId="0" borderId="6" xfId="0" applyNumberFormat="1" applyFont="1" applyFill="1" applyBorder="1" applyAlignment="1">
      <alignment horizontal="left" vertical="center" wrapText="1"/>
    </xf>
    <xf numFmtId="0" fontId="7" fillId="0" borderId="1" xfId="0" applyFont="1" applyBorder="1" applyAlignment="1">
      <alignment horizontal="left" vertical="center"/>
    </xf>
    <xf numFmtId="0" fontId="7" fillId="7" borderId="1" xfId="0" applyFont="1" applyFill="1" applyBorder="1" applyAlignment="1">
      <alignment vertical="center" wrapText="1"/>
    </xf>
    <xf numFmtId="2" fontId="9" fillId="0" borderId="6" xfId="0" applyNumberFormat="1" applyFont="1" applyFill="1" applyBorder="1" applyAlignment="1">
      <alignment horizontal="left" vertical="center" wrapText="1"/>
    </xf>
    <xf numFmtId="0" fontId="37" fillId="0" borderId="1" xfId="0" applyFont="1" applyFill="1" applyBorder="1" applyAlignment="1">
      <alignment vertical="center"/>
    </xf>
    <xf numFmtId="0" fontId="9" fillId="0" borderId="5" xfId="0" applyFont="1" applyFill="1" applyBorder="1" applyAlignment="1">
      <alignment horizontal="left" vertical="top" wrapText="1"/>
    </xf>
    <xf numFmtId="2" fontId="9" fillId="0" borderId="5" xfId="0" applyNumberFormat="1" applyFont="1" applyFill="1" applyBorder="1" applyAlignment="1">
      <alignment horizontal="left" vertical="center" wrapText="1"/>
    </xf>
    <xf numFmtId="0" fontId="7" fillId="0" borderId="6" xfId="0" applyFont="1" applyFill="1" applyBorder="1" applyAlignment="1">
      <alignment vertical="center"/>
    </xf>
    <xf numFmtId="2" fontId="9" fillId="0" borderId="5" xfId="0" applyNumberFormat="1" applyFont="1" applyFill="1" applyBorder="1" applyAlignment="1">
      <alignment horizontal="center" vertical="center" wrapText="1"/>
    </xf>
    <xf numFmtId="2" fontId="37" fillId="0" borderId="5" xfId="0" applyNumberFormat="1" applyFont="1" applyFill="1" applyBorder="1" applyAlignment="1">
      <alignment horizontal="left" vertical="center" wrapText="1"/>
    </xf>
    <xf numFmtId="0" fontId="9" fillId="0" borderId="5" xfId="0" applyFont="1" applyFill="1" applyBorder="1" applyAlignment="1">
      <alignment vertical="center" wrapText="1"/>
    </xf>
    <xf numFmtId="0" fontId="9" fillId="0" borderId="8" xfId="0" applyFont="1" applyFill="1" applyBorder="1" applyAlignment="1">
      <alignment vertical="center" wrapText="1"/>
    </xf>
    <xf numFmtId="14" fontId="0" fillId="5" borderId="0" xfId="0" applyNumberFormat="1" applyFill="1"/>
    <xf numFmtId="0" fontId="9" fillId="0" borderId="10" xfId="0" applyFont="1" applyBorder="1" applyAlignment="1">
      <alignment vertical="center"/>
    </xf>
    <xf numFmtId="2" fontId="37" fillId="0" borderId="6" xfId="0" applyNumberFormat="1" applyFont="1" applyFill="1" applyBorder="1" applyAlignment="1">
      <alignment vertical="center" wrapText="1"/>
    </xf>
    <xf numFmtId="2"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top" wrapText="1"/>
    </xf>
    <xf numFmtId="0" fontId="9" fillId="0" borderId="7" xfId="0" applyFont="1" applyBorder="1" applyAlignment="1">
      <alignment vertical="center"/>
    </xf>
    <xf numFmtId="49" fontId="13" fillId="0" borderId="1" xfId="1" applyNumberFormat="1" applyFont="1" applyFill="1" applyBorder="1" applyAlignment="1">
      <alignment horizontal="left" vertical="center" wrapText="1"/>
    </xf>
    <xf numFmtId="2" fontId="13" fillId="0" borderId="6" xfId="1" applyNumberFormat="1" applyFont="1" applyFill="1" applyBorder="1" applyAlignment="1">
      <alignment vertical="center"/>
    </xf>
    <xf numFmtId="2" fontId="13" fillId="0" borderId="1" xfId="1" applyNumberFormat="1" applyFont="1" applyFill="1" applyBorder="1" applyAlignment="1">
      <alignment vertical="center"/>
    </xf>
    <xf numFmtId="0" fontId="9" fillId="0" borderId="3" xfId="0" applyFont="1" applyFill="1" applyBorder="1" applyAlignment="1">
      <alignment horizontal="left" vertical="center" wrapText="1"/>
    </xf>
    <xf numFmtId="0" fontId="9" fillId="10" borderId="1" xfId="0" applyFont="1" applyFill="1" applyBorder="1" applyAlignment="1">
      <alignment horizontal="left" vertical="center" wrapText="1"/>
    </xf>
    <xf numFmtId="0" fontId="8" fillId="10" borderId="3" xfId="0" applyFont="1" applyFill="1" applyBorder="1" applyAlignment="1">
      <alignment vertical="center" wrapText="1"/>
    </xf>
    <xf numFmtId="0" fontId="8" fillId="0" borderId="3"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7" fillId="0" borderId="8" xfId="0" applyFont="1" applyFill="1" applyBorder="1" applyAlignment="1">
      <alignment horizontal="left" vertical="center" wrapText="1"/>
    </xf>
    <xf numFmtId="9" fontId="7" fillId="0" borderId="8" xfId="0" applyNumberFormat="1" applyFont="1" applyFill="1" applyBorder="1" applyAlignment="1">
      <alignment horizontal="left" vertical="center" wrapText="1"/>
    </xf>
    <xf numFmtId="0" fontId="7" fillId="0" borderId="8" xfId="0" applyFont="1" applyFill="1" applyBorder="1" applyAlignment="1">
      <alignment horizontal="left" vertical="center"/>
    </xf>
    <xf numFmtId="0" fontId="7" fillId="0" borderId="8" xfId="0" applyFont="1" applyFill="1" applyBorder="1" applyAlignment="1">
      <alignment vertical="center" wrapText="1"/>
    </xf>
    <xf numFmtId="2" fontId="9" fillId="0" borderId="0" xfId="0" applyNumberFormat="1" applyFont="1" applyFill="1" applyBorder="1" applyAlignment="1">
      <alignment vertical="center"/>
    </xf>
    <xf numFmtId="2" fontId="6" fillId="2" borderId="0" xfId="0" applyNumberFormat="1" applyFont="1" applyFill="1" applyBorder="1" applyAlignment="1">
      <alignment vertical="center" wrapText="1"/>
    </xf>
    <xf numFmtId="2" fontId="9" fillId="7" borderId="6" xfId="0" applyNumberFormat="1" applyFont="1" applyFill="1" applyBorder="1" applyAlignment="1">
      <alignment vertical="center"/>
    </xf>
    <xf numFmtId="2" fontId="37" fillId="5" borderId="6" xfId="0" applyNumberFormat="1" applyFont="1" applyFill="1" applyBorder="1" applyAlignment="1">
      <alignment vertical="center" wrapText="1"/>
    </xf>
    <xf numFmtId="2" fontId="9" fillId="0" borderId="0" xfId="0" applyNumberFormat="1" applyFont="1" applyBorder="1" applyAlignment="1">
      <alignment vertical="center" wrapText="1"/>
    </xf>
    <xf numFmtId="2" fontId="8" fillId="4" borderId="3" xfId="0" applyNumberFormat="1" applyFont="1" applyFill="1" applyBorder="1" applyAlignment="1">
      <alignment vertical="center" wrapText="1"/>
    </xf>
    <xf numFmtId="2" fontId="9" fillId="5" borderId="6" xfId="0" applyNumberFormat="1" applyFont="1" applyFill="1" applyBorder="1" applyAlignment="1">
      <alignment vertical="center"/>
    </xf>
    <xf numFmtId="2" fontId="8" fillId="3" borderId="3" xfId="0" applyNumberFormat="1" applyFont="1" applyFill="1" applyBorder="1" applyAlignment="1">
      <alignment horizontal="right" vertical="center" wrapText="1"/>
    </xf>
    <xf numFmtId="0" fontId="8" fillId="3" borderId="3" xfId="0" applyFont="1" applyFill="1" applyBorder="1" applyAlignment="1">
      <alignment horizontal="left" vertical="center"/>
    </xf>
    <xf numFmtId="0" fontId="11" fillId="0" borderId="0" xfId="0" applyFont="1" applyAlignment="1">
      <alignment vertical="center"/>
    </xf>
    <xf numFmtId="49" fontId="13" fillId="0" borderId="1" xfId="1" applyNumberFormat="1" applyFont="1" applyFill="1" applyBorder="1" applyAlignment="1">
      <alignment horizontal="left" vertical="center" wrapText="1"/>
    </xf>
    <xf numFmtId="49" fontId="13" fillId="0" borderId="2" xfId="1" applyNumberFormat="1" applyFont="1" applyFill="1" applyBorder="1" applyAlignment="1">
      <alignment horizontal="left" vertical="center" wrapText="1"/>
    </xf>
    <xf numFmtId="49" fontId="13" fillId="0" borderId="3" xfId="1" applyNumberFormat="1" applyFont="1" applyFill="1" applyBorder="1" applyAlignment="1">
      <alignment horizontal="left" vertical="center" wrapText="1"/>
    </xf>
    <xf numFmtId="49" fontId="13" fillId="0" borderId="4" xfId="1" applyNumberFormat="1" applyFont="1" applyFill="1" applyBorder="1" applyAlignment="1">
      <alignment horizontal="left" vertical="center" wrapText="1"/>
    </xf>
    <xf numFmtId="2" fontId="8" fillId="3" borderId="3" xfId="0" applyNumberFormat="1" applyFont="1" applyFill="1" applyBorder="1" applyAlignment="1">
      <alignment horizontal="left" vertical="center" wrapText="1"/>
    </xf>
    <xf numFmtId="49" fontId="13" fillId="0" borderId="6" xfId="1" applyNumberFormat="1" applyFont="1" applyFill="1" applyBorder="1" applyAlignment="1">
      <alignment horizontal="left" vertical="center" wrapText="1"/>
    </xf>
    <xf numFmtId="0" fontId="14" fillId="0" borderId="1" xfId="0" applyFont="1" applyBorder="1" applyAlignment="1">
      <alignment horizontal="left" vertical="center" wrapText="1"/>
    </xf>
    <xf numFmtId="49" fontId="22" fillId="0" borderId="2" xfId="1" applyNumberFormat="1" applyFont="1" applyFill="1" applyBorder="1" applyAlignment="1">
      <alignment horizontal="center" vertical="center" wrapText="1"/>
    </xf>
    <xf numFmtId="49" fontId="22" fillId="0" borderId="3" xfId="1" applyNumberFormat="1" applyFont="1" applyFill="1" applyBorder="1" applyAlignment="1">
      <alignment horizontal="center" vertical="center" wrapText="1"/>
    </xf>
    <xf numFmtId="49" fontId="22" fillId="0" borderId="4" xfId="1" applyNumberFormat="1" applyFont="1" applyFill="1" applyBorder="1" applyAlignment="1">
      <alignment horizontal="center" vertical="center" wrapText="1"/>
    </xf>
    <xf numFmtId="0" fontId="13" fillId="0" borderId="1" xfId="1" applyFont="1" applyFill="1" applyBorder="1" applyAlignment="1">
      <alignment horizontal="left" vertical="center" wrapText="1"/>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1" xfId="1" applyFont="1" applyFill="1" applyBorder="1" applyAlignment="1">
      <alignment horizontal="left" vertical="center"/>
    </xf>
    <xf numFmtId="2" fontId="13" fillId="0" borderId="6" xfId="1" applyNumberFormat="1" applyFont="1" applyBorder="1" applyAlignment="1">
      <alignment horizontal="left" vertical="center"/>
    </xf>
    <xf numFmtId="2" fontId="13" fillId="0" borderId="1" xfId="1" applyNumberFormat="1" applyFont="1" applyBorder="1" applyAlignment="1">
      <alignment horizontal="left" vertical="center"/>
    </xf>
    <xf numFmtId="0" fontId="13" fillId="0" borderId="6" xfId="1" applyFont="1" applyFill="1" applyBorder="1" applyAlignment="1">
      <alignment horizontal="left" vertical="center"/>
    </xf>
    <xf numFmtId="0" fontId="13" fillId="0" borderId="1" xfId="1" applyFont="1" applyBorder="1" applyAlignment="1">
      <alignment horizontal="left" vertical="center"/>
    </xf>
    <xf numFmtId="0" fontId="13" fillId="0" borderId="7" xfId="1" applyFont="1" applyBorder="1" applyAlignment="1">
      <alignment horizontal="left"/>
    </xf>
    <xf numFmtId="0" fontId="13" fillId="0" borderId="8" xfId="1" applyFont="1" applyBorder="1" applyAlignment="1">
      <alignment horizontal="left"/>
    </xf>
    <xf numFmtId="0" fontId="13" fillId="0" borderId="9" xfId="1" applyFont="1" applyBorder="1" applyAlignment="1">
      <alignment horizontal="left"/>
    </xf>
    <xf numFmtId="0" fontId="13" fillId="0" borderId="2" xfId="1" applyFont="1" applyBorder="1" applyAlignment="1">
      <alignment horizontal="left"/>
    </xf>
    <xf numFmtId="0" fontId="13" fillId="0" borderId="3" xfId="1" applyFont="1" applyBorder="1" applyAlignment="1">
      <alignment horizontal="left"/>
    </xf>
    <xf numFmtId="0" fontId="13" fillId="0" borderId="4" xfId="1" applyFont="1" applyBorder="1" applyAlignment="1">
      <alignment horizontal="left"/>
    </xf>
    <xf numFmtId="2" fontId="13" fillId="6" borderId="2" xfId="1" applyNumberFormat="1" applyFont="1" applyFill="1" applyBorder="1" applyAlignment="1">
      <alignment horizontal="left" vertical="center" wrapText="1"/>
    </xf>
    <xf numFmtId="2" fontId="13" fillId="6" borderId="3" xfId="1" applyNumberFormat="1" applyFont="1" applyFill="1" applyBorder="1" applyAlignment="1">
      <alignment horizontal="left" vertical="center" wrapText="1"/>
    </xf>
    <xf numFmtId="2" fontId="13" fillId="6" borderId="4" xfId="1" applyNumberFormat="1" applyFont="1" applyFill="1" applyBorder="1" applyAlignment="1">
      <alignment horizontal="left" vertical="center" wrapText="1"/>
    </xf>
    <xf numFmtId="2" fontId="9" fillId="0" borderId="2" xfId="0" applyNumberFormat="1" applyFont="1" applyBorder="1" applyAlignment="1">
      <alignment horizontal="left" vertical="center" wrapText="1"/>
    </xf>
    <xf numFmtId="2" fontId="9" fillId="0" borderId="3" xfId="0" applyNumberFormat="1" applyFont="1" applyBorder="1" applyAlignment="1">
      <alignment horizontal="left" vertical="center" wrapText="1"/>
    </xf>
    <xf numFmtId="2" fontId="9" fillId="0" borderId="4" xfId="0" applyNumberFormat="1"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2" fontId="9" fillId="6" borderId="2" xfId="0" applyNumberFormat="1" applyFont="1" applyFill="1" applyBorder="1" applyAlignment="1">
      <alignment horizontal="left" vertical="center" wrapText="1"/>
    </xf>
    <xf numFmtId="2" fontId="9" fillId="6" borderId="3" xfId="0" applyNumberFormat="1" applyFont="1" applyFill="1" applyBorder="1" applyAlignment="1">
      <alignment horizontal="left" vertical="center" wrapText="1"/>
    </xf>
    <xf numFmtId="2" fontId="9" fillId="6" borderId="4" xfId="0" applyNumberFormat="1"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1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164" fontId="9" fillId="0" borderId="5" xfId="0" applyNumberFormat="1" applyFont="1" applyFill="1" applyBorder="1" applyAlignment="1">
      <alignment horizontal="right" vertical="center"/>
    </xf>
    <xf numFmtId="164" fontId="9" fillId="0" borderId="6" xfId="0" applyNumberFormat="1" applyFont="1" applyFill="1" applyBorder="1" applyAlignment="1">
      <alignment horizontal="right" vertical="center"/>
    </xf>
    <xf numFmtId="2" fontId="9" fillId="0" borderId="2" xfId="0" applyNumberFormat="1" applyFont="1" applyFill="1" applyBorder="1" applyAlignment="1">
      <alignment horizontal="center" vertical="center"/>
    </xf>
    <xf numFmtId="2" fontId="9" fillId="0" borderId="3" xfId="0" applyNumberFormat="1" applyFont="1" applyFill="1" applyBorder="1" applyAlignment="1">
      <alignment horizontal="center" vertical="center"/>
    </xf>
    <xf numFmtId="2" fontId="9" fillId="0" borderId="4" xfId="0" applyNumberFormat="1"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8" fillId="3" borderId="2" xfId="2"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3" borderId="4" xfId="2" applyFont="1" applyFill="1" applyBorder="1" applyAlignment="1">
      <alignment horizontal="left" vertical="center" wrapText="1"/>
    </xf>
    <xf numFmtId="0" fontId="9" fillId="0" borderId="2" xfId="2" applyFont="1" applyFill="1" applyBorder="1" applyAlignment="1">
      <alignment horizontal="left" vertical="center" wrapText="1"/>
    </xf>
    <xf numFmtId="0" fontId="9" fillId="0" borderId="3" xfId="2" applyFont="1" applyFill="1" applyBorder="1" applyAlignment="1">
      <alignment horizontal="left" vertical="center" wrapText="1"/>
    </xf>
    <xf numFmtId="0" fontId="9" fillId="0" borderId="4" xfId="2" applyFont="1" applyFill="1" applyBorder="1" applyAlignment="1">
      <alignment horizontal="left" vertical="center" wrapText="1"/>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2047876</xdr:colOff>
      <xdr:row>6</xdr:row>
      <xdr:rowOff>250032</xdr:rowOff>
    </xdr:from>
    <xdr:to>
      <xdr:col>0</xdr:col>
      <xdr:colOff>4928236</xdr:colOff>
      <xdr:row>6</xdr:row>
      <xdr:rowOff>1767936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7876" y="3694907"/>
          <a:ext cx="2880360" cy="1517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buildingstandards.scot/eBuildingStandardsClient/custompages/feecalculator.aspx" TargetMode="External"/><Relationship Id="rId1" Type="http://schemas.openxmlformats.org/officeDocument/2006/relationships/hyperlink" Target="https://www.eplanning.scot/ePlanningClient/custompages/feecalculator.aspx"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eastlothian.gov.uk/info/210571/licensing/12259/alcohol_licences/2" TargetMode="External"/><Relationship Id="rId2" Type="http://schemas.openxmlformats.org/officeDocument/2006/relationships/hyperlink" Target="https://www.eastlothian.gov.uk/downloads/file/23614/premise_licence_fees" TargetMode="External"/><Relationship Id="rId1" Type="http://schemas.openxmlformats.org/officeDocument/2006/relationships/hyperlink" Target="https://www.eastlothian.gov.uk/downloads/file/23559/"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3.bin"/><Relationship Id="rId1" Type="http://schemas.openxmlformats.org/officeDocument/2006/relationships/hyperlink" Target="http://www.legislation.gov.uk/ssi/2006/209/regulation/33/made" TargetMode="External"/><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8" Type="http://schemas.openxmlformats.org/officeDocument/2006/relationships/hyperlink" Target="https://www.jmbt.org.uk/" TargetMode="External"/><Relationship Id="rId13" Type="http://schemas.openxmlformats.org/officeDocument/2006/relationships/hyperlink" Target="https://twitter.com/CoastalMuseum" TargetMode="External"/><Relationship Id="rId18" Type="http://schemas.openxmlformats.org/officeDocument/2006/relationships/hyperlink" Target="https://www.facebook.com/JohnGrayCentre" TargetMode="External"/><Relationship Id="rId3" Type="http://schemas.openxmlformats.org/officeDocument/2006/relationships/hyperlink" Target="https://www.facebook.com/eastlothianlibs/" TargetMode="External"/><Relationship Id="rId21" Type="http://schemas.openxmlformats.org/officeDocument/2006/relationships/hyperlink" Target="https://www.bing.com/search?q=prestongrange+museum+fa%5Ccebook&amp;src=IE-TopResult&amp;FORM=IETR02&amp;conversationid=&amp;adlt=strict" TargetMode="External"/><Relationship Id="rId7" Type="http://schemas.openxmlformats.org/officeDocument/2006/relationships/hyperlink" Target="https://www.eastlothian.gov.uk/info/210593/museums/11878/museums_in_east_lothian/2" TargetMode="External"/><Relationship Id="rId12" Type="http://schemas.openxmlformats.org/officeDocument/2006/relationships/hyperlink" Target="https://twitter.com/DunbarTownHouse" TargetMode="External"/><Relationship Id="rId17" Type="http://schemas.openxmlformats.org/officeDocument/2006/relationships/hyperlink" Target="https://www.facebook.com/DunbarTownHouseMuseumandGallery/" TargetMode="External"/><Relationship Id="rId2" Type="http://schemas.openxmlformats.org/officeDocument/2006/relationships/hyperlink" Target="https://twitter.com/eastlothianlibs" TargetMode="External"/><Relationship Id="rId16" Type="http://schemas.openxmlformats.org/officeDocument/2006/relationships/hyperlink" Target="https://www.facebook.com/coastalcommunitiesmuseum" TargetMode="External"/><Relationship Id="rId20" Type="http://schemas.openxmlformats.org/officeDocument/2006/relationships/hyperlink" Target="https://www.facebook.com/Musselburgh-Museum-370610319758620/" TargetMode="External"/><Relationship Id="rId1" Type="http://schemas.openxmlformats.org/officeDocument/2006/relationships/hyperlink" Target="https://twitter.com/eastlothianlibs" TargetMode="External"/><Relationship Id="rId6" Type="http://schemas.openxmlformats.org/officeDocument/2006/relationships/hyperlink" Target="http://www.johngraycentre.org/" TargetMode="External"/><Relationship Id="rId11" Type="http://schemas.openxmlformats.org/officeDocument/2006/relationships/hyperlink" Target="https://twitter.com/PG_Museum" TargetMode="External"/><Relationship Id="rId24" Type="http://schemas.openxmlformats.org/officeDocument/2006/relationships/printerSettings" Target="../printerSettings/printerSettings14.bin"/><Relationship Id="rId5" Type="http://schemas.openxmlformats.org/officeDocument/2006/relationships/hyperlink" Target="http://prestongrange.org/favicon.ico" TargetMode="External"/><Relationship Id="rId15" Type="http://schemas.openxmlformats.org/officeDocument/2006/relationships/hyperlink" Target="https://twitter.com/JM_Birthplace" TargetMode="External"/><Relationship Id="rId23" Type="http://schemas.openxmlformats.org/officeDocument/2006/relationships/hyperlink" Target="https://www.facebook.com/eastlothianlibs/" TargetMode="External"/><Relationship Id="rId10" Type="http://schemas.openxmlformats.org/officeDocument/2006/relationships/hyperlink" Target="http://www.musselburghmuseum.org.uk/favicon.ico" TargetMode="External"/><Relationship Id="rId19" Type="http://schemas.openxmlformats.org/officeDocument/2006/relationships/hyperlink" Target="https://www.facebook.com/JMBirthplace/" TargetMode="External"/><Relationship Id="rId4" Type="http://schemas.openxmlformats.org/officeDocument/2006/relationships/hyperlink" Target="https://www.facebook.com/eastlothianlibs/" TargetMode="External"/><Relationship Id="rId9" Type="http://schemas.openxmlformats.org/officeDocument/2006/relationships/hyperlink" Target="http://www.coastalmuseum.org/" TargetMode="External"/><Relationship Id="rId14" Type="http://schemas.openxmlformats.org/officeDocument/2006/relationships/hyperlink" Target="https://twitter.com/JohnGrayCentre" TargetMode="External"/><Relationship Id="rId22" Type="http://schemas.openxmlformats.org/officeDocument/2006/relationships/hyperlink" Target="https://twitter.com/eastlothianlibs" TargetMode="External"/></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astlothian.gov.uk/schoolpay"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portsetoncentre.org.uk/?q=node/11" TargetMode="External"/><Relationship Id="rId13" Type="http://schemas.openxmlformats.org/officeDocument/2006/relationships/comments" Target="../comments2.xml"/><Relationship Id="rId3" Type="http://schemas.openxmlformats.org/officeDocument/2006/relationships/hyperlink" Target="http://www.mercatgait.com/facilities/" TargetMode="External"/><Relationship Id="rId7" Type="http://schemas.openxmlformats.org/officeDocument/2006/relationships/hyperlink" Target="https://www.facebook.com/pennypitcentre1" TargetMode="External"/><Relationship Id="rId12" Type="http://schemas.openxmlformats.org/officeDocument/2006/relationships/vmlDrawing" Target="../drawings/vmlDrawing2.vml"/><Relationship Id="rId2" Type="http://schemas.openxmlformats.org/officeDocument/2006/relationships/hyperlink" Target="https://fisherrowcentre.org/price-list" TargetMode="External"/><Relationship Id="rId1" Type="http://schemas.openxmlformats.org/officeDocument/2006/relationships/hyperlink" Target="http://www.gullanevillagehall.org.uk/rates" TargetMode="External"/><Relationship Id="rId6" Type="http://schemas.openxmlformats.org/officeDocument/2006/relationships/hyperlink" Target="mailto:gullanevillagehallbookings@gmail.com" TargetMode="External"/><Relationship Id="rId11" Type="http://schemas.openxmlformats.org/officeDocument/2006/relationships/printerSettings" Target="../printerSettings/printerSettings4.bin"/><Relationship Id="rId5" Type="http://schemas.openxmlformats.org/officeDocument/2006/relationships/hyperlink" Target="mailto:nbccinfo@eastlothian.gov.uk" TargetMode="External"/><Relationship Id="rId10" Type="http://schemas.openxmlformats.org/officeDocument/2006/relationships/hyperlink" Target="http://www.bridgecentrehaddington.co.uk/" TargetMode="External"/><Relationship Id="rId4" Type="http://schemas.openxmlformats.org/officeDocument/2006/relationships/hyperlink" Target="https://www.facebook.com/pages/Nungate-Community-Centre/327579770757646" TargetMode="External"/><Relationship Id="rId9" Type="http://schemas.openxmlformats.org/officeDocument/2006/relationships/hyperlink" Target="mailto:Helpdesk@fes-group.co.uk"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glengolfclub.co.uk/" TargetMode="External"/><Relationship Id="rId18" Type="http://schemas.openxmlformats.org/officeDocument/2006/relationships/hyperlink" Target="http://enjoyleisure.com/Centre.aspx?comp_id=14" TargetMode="External"/><Relationship Id="rId26" Type="http://schemas.openxmlformats.org/officeDocument/2006/relationships/hyperlink" Target="https://enjoyleisure.com/venues/pitches_and_pavilions/d4/" TargetMode="External"/><Relationship Id="rId3" Type="http://schemas.openxmlformats.org/officeDocument/2006/relationships/hyperlink" Target="http://www.musselburgholdlinks.co.uk/favicon.ico" TargetMode="External"/><Relationship Id="rId21" Type="http://schemas.openxmlformats.org/officeDocument/2006/relationships/hyperlink" Target="http://enjoyleisure.com/Centre.aspx?comp_id=26" TargetMode="External"/><Relationship Id="rId34" Type="http://schemas.openxmlformats.org/officeDocument/2006/relationships/vmlDrawing" Target="../drawings/vmlDrawing3.vml"/><Relationship Id="rId7" Type="http://schemas.openxmlformats.org/officeDocument/2006/relationships/hyperlink" Target="http://www.enjoyleisure.com/Centre.aspx?comp_id=5" TargetMode="External"/><Relationship Id="rId12" Type="http://schemas.openxmlformats.org/officeDocument/2006/relationships/hyperlink" Target="http://www.haddingtongolf.com/" TargetMode="External"/><Relationship Id="rId17" Type="http://schemas.openxmlformats.org/officeDocument/2006/relationships/hyperlink" Target="http://enjoyleisure.com/Centre.aspx?comp_id=29" TargetMode="External"/><Relationship Id="rId25" Type="http://schemas.openxmlformats.org/officeDocument/2006/relationships/hyperlink" Target="https://enjoyleisure.com/venues/pitches_and_pavilions/d4/" TargetMode="External"/><Relationship Id="rId33" Type="http://schemas.openxmlformats.org/officeDocument/2006/relationships/printerSettings" Target="../printerSettings/printerSettings5.bin"/><Relationship Id="rId2" Type="http://schemas.openxmlformats.org/officeDocument/2006/relationships/hyperlink" Target="https://www.glengolfclub.co.uk/" TargetMode="External"/><Relationship Id="rId16" Type="http://schemas.openxmlformats.org/officeDocument/2006/relationships/hyperlink" Target="http://enjoyleisure.com/Centre.aspx?comp_id=19" TargetMode="External"/><Relationship Id="rId20" Type="http://schemas.openxmlformats.org/officeDocument/2006/relationships/hyperlink" Target="http://enjoyleisure.com/Centre.aspx?comp_id=42" TargetMode="External"/><Relationship Id="rId29" Type="http://schemas.openxmlformats.org/officeDocument/2006/relationships/hyperlink" Target="https://enjoyleisure.com/venues/pitches_and_pavilions/d4/" TargetMode="External"/><Relationship Id="rId1" Type="http://schemas.openxmlformats.org/officeDocument/2006/relationships/hyperlink" Target="http://www.haddingtongolf.com/" TargetMode="External"/><Relationship Id="rId6" Type="http://schemas.openxmlformats.org/officeDocument/2006/relationships/hyperlink" Target="http://www.enjoyleisure.com/Centre.aspx?comp_id=4" TargetMode="External"/><Relationship Id="rId11" Type="http://schemas.openxmlformats.org/officeDocument/2006/relationships/hyperlink" Target="http://www.mercatgait.com/" TargetMode="External"/><Relationship Id="rId24" Type="http://schemas.openxmlformats.org/officeDocument/2006/relationships/hyperlink" Target="https://enjoyleisure.com/venues/pitches_and_pavilions/d4/" TargetMode="External"/><Relationship Id="rId32" Type="http://schemas.openxmlformats.org/officeDocument/2006/relationships/hyperlink" Target="https://wallyford.schoolhire.co.uk/" TargetMode="External"/><Relationship Id="rId5" Type="http://schemas.openxmlformats.org/officeDocument/2006/relationships/hyperlink" Target="http://www.enjoyleisure.com/Centre.aspx?comp_id=2" TargetMode="External"/><Relationship Id="rId15" Type="http://schemas.openxmlformats.org/officeDocument/2006/relationships/hyperlink" Target="http://www.winterfieldgc.com/favicon.ico" TargetMode="External"/><Relationship Id="rId23" Type="http://schemas.openxmlformats.org/officeDocument/2006/relationships/hyperlink" Target="https://enjoyleisure.com/venues/c10/winterfield_golf_course/" TargetMode="External"/><Relationship Id="rId28" Type="http://schemas.openxmlformats.org/officeDocument/2006/relationships/hyperlink" Target="https://enjoyleisure.com/venues/pitches_and_pavilions/d4/" TargetMode="External"/><Relationship Id="rId10" Type="http://schemas.openxmlformats.org/officeDocument/2006/relationships/hyperlink" Target="http://www.enjoyleisure.com/Centre.aspx?comp_id=3" TargetMode="External"/><Relationship Id="rId19" Type="http://schemas.openxmlformats.org/officeDocument/2006/relationships/hyperlink" Target="http://enjoyleisure.com/Centre.aspx?comp_id=36" TargetMode="External"/><Relationship Id="rId31" Type="http://schemas.openxmlformats.org/officeDocument/2006/relationships/hyperlink" Target="https://wallyford.schoolhire.co.uk/" TargetMode="External"/><Relationship Id="rId4" Type="http://schemas.openxmlformats.org/officeDocument/2006/relationships/hyperlink" Target="http://www.winterfieldgc.com/favicon.ico" TargetMode="External"/><Relationship Id="rId9" Type="http://schemas.openxmlformats.org/officeDocument/2006/relationships/hyperlink" Target="http://www.enjoyleisure.com/Centre.aspx?comp_id=7" TargetMode="External"/><Relationship Id="rId14" Type="http://schemas.openxmlformats.org/officeDocument/2006/relationships/hyperlink" Target="http://www.musselburgholdlinks.co.uk/favicon.ico" TargetMode="External"/><Relationship Id="rId22" Type="http://schemas.openxmlformats.org/officeDocument/2006/relationships/hyperlink" Target="https://enjoyleisure.com/venues/c9/musselburgh_links_the_old_golf_course/" TargetMode="External"/><Relationship Id="rId27" Type="http://schemas.openxmlformats.org/officeDocument/2006/relationships/hyperlink" Target="https://enjoyleisure.com/venues/pitches_and_pavilions/d4/" TargetMode="External"/><Relationship Id="rId30" Type="http://schemas.openxmlformats.org/officeDocument/2006/relationships/hyperlink" Target="https://wallyford.schoolhire.co.uk/" TargetMode="External"/><Relationship Id="rId35" Type="http://schemas.openxmlformats.org/officeDocument/2006/relationships/comments" Target="../comments3.xml"/><Relationship Id="rId8" Type="http://schemas.openxmlformats.org/officeDocument/2006/relationships/hyperlink" Target="http://www.enjoyleisure.com/Centre.aspx?comp_id=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mailto:scottquinn5980@yahoo.com" TargetMode="External"/><Relationship Id="rId7" Type="http://schemas.openxmlformats.org/officeDocument/2006/relationships/hyperlink" Target="mailto:scottquinn5980@yahoo.com" TargetMode="External"/><Relationship Id="rId2" Type="http://schemas.openxmlformats.org/officeDocument/2006/relationships/hyperlink" Target="http://www.nbharbour.org.uk/using-the-harbour/facilities-and-charges/harbour-charges/" TargetMode="External"/><Relationship Id="rId1" Type="http://schemas.openxmlformats.org/officeDocument/2006/relationships/hyperlink" Target="http://www.dunbarharbourtrust.co.uk/index.php/contact/2-quentin-dimmer" TargetMode="External"/><Relationship Id="rId6" Type="http://schemas.openxmlformats.org/officeDocument/2006/relationships/hyperlink" Target="http://www.nbharbour.org.uk/using-the-harbour/facilities-and-charges/harbour-charges/" TargetMode="External"/><Relationship Id="rId5" Type="http://schemas.openxmlformats.org/officeDocument/2006/relationships/hyperlink" Target="http://www.dunbarharbourtrust.co.uk/index.php/contact/2-quentin-dimmer" TargetMode="External"/><Relationship Id="rId4" Type="http://schemas.openxmlformats.org/officeDocument/2006/relationships/hyperlink" Target="https://fisherrow.co.uk/contact/"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B6"/>
  <sheetViews>
    <sheetView workbookViewId="0">
      <selection activeCell="A6" sqref="A6"/>
    </sheetView>
  </sheetViews>
  <sheetFormatPr defaultRowHeight="15.75" x14ac:dyDescent="0.25"/>
  <cols>
    <col min="1" max="1" width="10.375" bestFit="1" customWidth="1"/>
  </cols>
  <sheetData>
    <row r="1" spans="1:2" x14ac:dyDescent="0.25">
      <c r="A1" t="s">
        <v>920</v>
      </c>
    </row>
    <row r="2" spans="1:2" x14ac:dyDescent="0.25">
      <c r="A2" s="436">
        <v>0.03</v>
      </c>
      <c r="B2" t="s">
        <v>921</v>
      </c>
    </row>
    <row r="4" spans="1:2" x14ac:dyDescent="0.25">
      <c r="A4" t="s">
        <v>996</v>
      </c>
    </row>
    <row r="5" spans="1:2" x14ac:dyDescent="0.25">
      <c r="A5" s="451">
        <v>45748</v>
      </c>
      <c r="B5" t="s">
        <v>921</v>
      </c>
    </row>
    <row r="6" spans="1:2" x14ac:dyDescent="0.25">
      <c r="B6" t="s">
        <v>997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A1:R65"/>
  <sheetViews>
    <sheetView view="pageBreakPreview" zoomScaleNormal="100" zoomScaleSheetLayoutView="100" workbookViewId="0">
      <selection activeCell="N1" sqref="N1:N1048576"/>
    </sheetView>
  </sheetViews>
  <sheetFormatPr defaultColWidth="9" defaultRowHeight="12.75" x14ac:dyDescent="0.25"/>
  <cols>
    <col min="1" max="1" width="81.25" style="6" customWidth="1"/>
    <col min="2" max="2" width="8.875" style="14" hidden="1" customWidth="1"/>
    <col min="3" max="3" width="8.625" style="14" hidden="1" customWidth="1"/>
    <col min="4" max="8" width="8.625" style="223" hidden="1" customWidth="1"/>
    <col min="9" max="9" width="10.625" style="223" hidden="1" customWidth="1"/>
    <col min="10" max="10" width="8.625" style="223" hidden="1" customWidth="1"/>
    <col min="11" max="12" width="10.625" style="223" hidden="1" customWidth="1"/>
    <col min="13" max="13" width="10.625" style="223" customWidth="1"/>
    <col min="14" max="14" width="14.5" style="223" hidden="1" customWidth="1"/>
    <col min="15" max="15" width="19.625" style="6" customWidth="1"/>
    <col min="16" max="16" width="8.625" style="6" customWidth="1"/>
    <col min="17" max="17" width="12.625" style="6" customWidth="1"/>
    <col min="18" max="18" width="14.625" style="6" customWidth="1"/>
    <col min="19" max="16384" width="9" style="6"/>
  </cols>
  <sheetData>
    <row r="1" spans="1:18" ht="30" customHeight="1" x14ac:dyDescent="0.25">
      <c r="A1" s="2" t="s">
        <v>738</v>
      </c>
      <c r="B1" s="4" t="s">
        <v>99</v>
      </c>
      <c r="C1" s="4" t="s">
        <v>8</v>
      </c>
      <c r="D1" s="4" t="s">
        <v>593</v>
      </c>
      <c r="E1" s="54" t="s">
        <v>788</v>
      </c>
      <c r="F1" s="54" t="s">
        <v>794</v>
      </c>
      <c r="G1" s="54" t="s">
        <v>853</v>
      </c>
      <c r="H1" s="432" t="s">
        <v>919</v>
      </c>
      <c r="I1" s="54" t="s">
        <v>918</v>
      </c>
      <c r="J1" s="432" t="s">
        <v>989</v>
      </c>
      <c r="K1" s="54" t="s">
        <v>990</v>
      </c>
      <c r="L1" s="432" t="s">
        <v>1089</v>
      </c>
      <c r="M1" s="54" t="s">
        <v>1090</v>
      </c>
      <c r="N1" s="54" t="s">
        <v>805</v>
      </c>
      <c r="O1" s="2" t="s">
        <v>216</v>
      </c>
      <c r="P1" s="2" t="s">
        <v>2</v>
      </c>
      <c r="Q1" s="5" t="s">
        <v>3</v>
      </c>
      <c r="R1" s="3" t="s">
        <v>1</v>
      </c>
    </row>
    <row r="2" spans="1:18" s="7" customFormat="1" ht="12.75" hidden="1" customHeight="1" x14ac:dyDescent="0.25">
      <c r="A2" s="354" t="s">
        <v>813</v>
      </c>
      <c r="B2" s="29"/>
      <c r="C2" s="29">
        <v>77.5</v>
      </c>
      <c r="D2" s="29">
        <v>77.5</v>
      </c>
      <c r="E2" s="58">
        <v>80</v>
      </c>
      <c r="F2" s="58">
        <v>81</v>
      </c>
      <c r="G2" s="353">
        <v>83.4</v>
      </c>
      <c r="H2" s="356">
        <v>91.740000000000009</v>
      </c>
      <c r="I2" s="356">
        <v>91.7</v>
      </c>
      <c r="J2" s="356">
        <v>96.285000000000011</v>
      </c>
      <c r="K2" s="356">
        <v>96.300000000000011</v>
      </c>
      <c r="L2" s="356"/>
      <c r="M2" s="356"/>
      <c r="N2" s="282" t="s">
        <v>809</v>
      </c>
      <c r="O2" s="32" t="s">
        <v>382</v>
      </c>
      <c r="P2" s="50" t="s">
        <v>4</v>
      </c>
      <c r="Q2" s="10">
        <v>43556</v>
      </c>
      <c r="R2" s="8" t="s">
        <v>391</v>
      </c>
    </row>
    <row r="3" spans="1:18" s="7" customFormat="1" ht="12.75" hidden="1" customHeight="1" x14ac:dyDescent="0.25">
      <c r="A3" s="354" t="s">
        <v>814</v>
      </c>
      <c r="B3" s="29"/>
      <c r="C3" s="29">
        <v>102.5</v>
      </c>
      <c r="D3" s="29">
        <v>102.5</v>
      </c>
      <c r="E3" s="58">
        <v>106</v>
      </c>
      <c r="F3" s="58">
        <v>107</v>
      </c>
      <c r="G3" s="353">
        <v>110.2</v>
      </c>
      <c r="H3" s="356">
        <v>121.22000000000001</v>
      </c>
      <c r="I3" s="356">
        <v>121.2</v>
      </c>
      <c r="J3" s="356">
        <v>127.26</v>
      </c>
      <c r="K3" s="356">
        <v>127.30000000000001</v>
      </c>
      <c r="L3" s="356"/>
      <c r="M3" s="356"/>
      <c r="N3" s="282" t="s">
        <v>809</v>
      </c>
      <c r="O3" s="32" t="s">
        <v>23</v>
      </c>
      <c r="P3" s="50" t="s">
        <v>4</v>
      </c>
      <c r="Q3" s="10">
        <v>43556</v>
      </c>
      <c r="R3" s="8" t="s">
        <v>391</v>
      </c>
    </row>
    <row r="4" spans="1:18" s="7" customFormat="1" ht="12.75" customHeight="1" x14ac:dyDescent="0.25">
      <c r="A4" s="354" t="s">
        <v>815</v>
      </c>
      <c r="B4" s="29"/>
      <c r="C4" s="29">
        <v>310</v>
      </c>
      <c r="D4" s="29">
        <v>310</v>
      </c>
      <c r="E4" s="58">
        <v>300</v>
      </c>
      <c r="F4" s="58">
        <v>303</v>
      </c>
      <c r="G4" s="356">
        <v>312.10000000000002</v>
      </c>
      <c r="H4" s="356">
        <v>343.31000000000006</v>
      </c>
      <c r="I4" s="356">
        <v>343.3</v>
      </c>
      <c r="J4" s="356">
        <v>360.46500000000003</v>
      </c>
      <c r="K4" s="356">
        <v>360.5</v>
      </c>
      <c r="L4" s="356">
        <f>K4*(1+'Base Increase'!$A$2)</f>
        <v>371.315</v>
      </c>
      <c r="M4" s="356">
        <f>ROUND(L4,0.1)</f>
        <v>371</v>
      </c>
      <c r="N4" s="356" t="s">
        <v>809</v>
      </c>
      <c r="O4" s="32" t="s">
        <v>252</v>
      </c>
      <c r="P4" s="50" t="s">
        <v>4</v>
      </c>
      <c r="Q4" s="358">
        <f>'Base Increase'!$A$5</f>
        <v>45748</v>
      </c>
      <c r="R4" s="8" t="s">
        <v>391</v>
      </c>
    </row>
    <row r="5" spans="1:18" s="7" customFormat="1" ht="12.75" customHeight="1" x14ac:dyDescent="0.25">
      <c r="A5" s="354" t="s">
        <v>862</v>
      </c>
      <c r="B5" s="29"/>
      <c r="C5" s="29">
        <v>535</v>
      </c>
      <c r="D5" s="31" t="s">
        <v>378</v>
      </c>
      <c r="E5" s="58">
        <v>144</v>
      </c>
      <c r="F5" s="58">
        <v>145</v>
      </c>
      <c r="G5" s="356">
        <v>149.30000000000001</v>
      </c>
      <c r="H5" s="356">
        <v>164.23000000000002</v>
      </c>
      <c r="I5" s="356">
        <v>164.20000000000002</v>
      </c>
      <c r="J5" s="356">
        <v>172.41000000000003</v>
      </c>
      <c r="K5" s="356">
        <v>172.4</v>
      </c>
      <c r="L5" s="356">
        <f>K5*(1+'Base Increase'!$A$2)</f>
        <v>177.572</v>
      </c>
      <c r="M5" s="356">
        <f t="shared" ref="M5:M16" si="0">ROUND(L5,0.1)</f>
        <v>178</v>
      </c>
      <c r="N5" s="356" t="s">
        <v>809</v>
      </c>
      <c r="O5" s="32" t="s">
        <v>252</v>
      </c>
      <c r="P5" s="50" t="s">
        <v>4</v>
      </c>
      <c r="Q5" s="358">
        <f>'Base Increase'!$A$5</f>
        <v>45748</v>
      </c>
      <c r="R5" s="8" t="s">
        <v>391</v>
      </c>
    </row>
    <row r="6" spans="1:18" s="7" customFormat="1" ht="12.75" customHeight="1" x14ac:dyDescent="0.25">
      <c r="A6" s="354" t="s">
        <v>298</v>
      </c>
      <c r="B6" s="29"/>
      <c r="C6" s="29">
        <v>110</v>
      </c>
      <c r="D6" s="29">
        <v>535</v>
      </c>
      <c r="E6" s="58">
        <v>535</v>
      </c>
      <c r="F6" s="58">
        <v>540</v>
      </c>
      <c r="G6" s="356">
        <v>556.20000000000005</v>
      </c>
      <c r="H6" s="356">
        <v>611.82000000000005</v>
      </c>
      <c r="I6" s="356">
        <v>611.80000000000007</v>
      </c>
      <c r="J6" s="356">
        <v>642.3900000000001</v>
      </c>
      <c r="K6" s="356">
        <v>642.40000000000009</v>
      </c>
      <c r="L6" s="356">
        <f>K6*(1+'Base Increase'!$A$2)</f>
        <v>661.67200000000014</v>
      </c>
      <c r="M6" s="356">
        <f t="shared" si="0"/>
        <v>662</v>
      </c>
      <c r="N6" s="356" t="s">
        <v>809</v>
      </c>
      <c r="O6" s="32" t="s">
        <v>492</v>
      </c>
      <c r="P6" s="50" t="s">
        <v>4</v>
      </c>
      <c r="Q6" s="358">
        <f>'Base Increase'!$A$5</f>
        <v>45748</v>
      </c>
      <c r="R6" s="8" t="s">
        <v>391</v>
      </c>
    </row>
    <row r="7" spans="1:18" s="7" customFormat="1" ht="12.75" customHeight="1" x14ac:dyDescent="0.25">
      <c r="A7" s="354" t="s">
        <v>299</v>
      </c>
      <c r="B7" s="29"/>
      <c r="C7" s="29">
        <v>56</v>
      </c>
      <c r="D7" s="29">
        <v>110</v>
      </c>
      <c r="E7" s="58">
        <v>110</v>
      </c>
      <c r="F7" s="58">
        <v>111</v>
      </c>
      <c r="G7" s="356">
        <v>114.30000000000001</v>
      </c>
      <c r="H7" s="356">
        <v>125.73000000000002</v>
      </c>
      <c r="I7" s="356">
        <v>125.7</v>
      </c>
      <c r="J7" s="356">
        <v>131.98500000000001</v>
      </c>
      <c r="K7" s="356">
        <v>132</v>
      </c>
      <c r="L7" s="356">
        <f>K7*(1+'Base Increase'!$A$2)</f>
        <v>135.96</v>
      </c>
      <c r="M7" s="356">
        <f t="shared" si="0"/>
        <v>136</v>
      </c>
      <c r="N7" s="356" t="s">
        <v>809</v>
      </c>
      <c r="O7" s="32" t="s">
        <v>382</v>
      </c>
      <c r="P7" s="50" t="s">
        <v>4</v>
      </c>
      <c r="Q7" s="358">
        <f>'Base Increase'!$A$5</f>
        <v>45748</v>
      </c>
      <c r="R7" s="8" t="s">
        <v>391</v>
      </c>
    </row>
    <row r="8" spans="1:18" s="7" customFormat="1" ht="12.75" customHeight="1" x14ac:dyDescent="0.25">
      <c r="A8" s="354" t="s">
        <v>816</v>
      </c>
      <c r="B8" s="29"/>
      <c r="C8" s="29">
        <v>87</v>
      </c>
      <c r="D8" s="29">
        <v>56</v>
      </c>
      <c r="E8" s="58">
        <v>54</v>
      </c>
      <c r="F8" s="58">
        <v>55</v>
      </c>
      <c r="G8" s="356">
        <v>56.7</v>
      </c>
      <c r="H8" s="356">
        <v>62.370000000000012</v>
      </c>
      <c r="I8" s="356">
        <v>62.400000000000006</v>
      </c>
      <c r="J8" s="356">
        <v>65.52000000000001</v>
      </c>
      <c r="K8" s="356">
        <v>65.5</v>
      </c>
      <c r="L8" s="356">
        <f>K8*(1+'Base Increase'!$A$2)</f>
        <v>67.465000000000003</v>
      </c>
      <c r="M8" s="356">
        <f t="shared" si="0"/>
        <v>67</v>
      </c>
      <c r="N8" s="356" t="s">
        <v>809</v>
      </c>
      <c r="O8" s="32" t="s">
        <v>382</v>
      </c>
      <c r="P8" s="50" t="s">
        <v>4</v>
      </c>
      <c r="Q8" s="358">
        <f>'Base Increase'!$A$5</f>
        <v>45748</v>
      </c>
      <c r="R8" s="8" t="s">
        <v>391</v>
      </c>
    </row>
    <row r="9" spans="1:18" s="7" customFormat="1" ht="12.75" customHeight="1" x14ac:dyDescent="0.25">
      <c r="A9" s="354" t="s">
        <v>817</v>
      </c>
      <c r="B9" s="29"/>
      <c r="C9" s="29">
        <v>32</v>
      </c>
      <c r="D9" s="29">
        <v>87</v>
      </c>
      <c r="E9" s="58">
        <v>84</v>
      </c>
      <c r="F9" s="58">
        <v>85</v>
      </c>
      <c r="G9" s="356">
        <v>87.5</v>
      </c>
      <c r="H9" s="356">
        <v>96.250000000000014</v>
      </c>
      <c r="I9" s="356">
        <v>96.300000000000011</v>
      </c>
      <c r="J9" s="356">
        <v>101.11500000000002</v>
      </c>
      <c r="K9" s="356">
        <v>101.10000000000001</v>
      </c>
      <c r="L9" s="356">
        <f>K9*(1+'Base Increase'!$A$2)</f>
        <v>104.13300000000001</v>
      </c>
      <c r="M9" s="356">
        <f t="shared" si="0"/>
        <v>104</v>
      </c>
      <c r="N9" s="356" t="s">
        <v>809</v>
      </c>
      <c r="O9" s="32" t="s">
        <v>251</v>
      </c>
      <c r="P9" s="50" t="s">
        <v>4</v>
      </c>
      <c r="Q9" s="358">
        <f>'Base Increase'!$A$5</f>
        <v>45748</v>
      </c>
      <c r="R9" s="8" t="s">
        <v>391</v>
      </c>
    </row>
    <row r="10" spans="1:18" s="7" customFormat="1" ht="12.75" customHeight="1" x14ac:dyDescent="0.25">
      <c r="A10" s="354" t="s">
        <v>863</v>
      </c>
      <c r="B10" s="29"/>
      <c r="C10" s="31" t="s">
        <v>378</v>
      </c>
      <c r="D10" s="31" t="s">
        <v>378</v>
      </c>
      <c r="E10" s="79" t="s">
        <v>378</v>
      </c>
      <c r="F10" s="356">
        <v>5</v>
      </c>
      <c r="G10" s="356">
        <v>6.5</v>
      </c>
      <c r="H10" s="356">
        <v>7.15</v>
      </c>
      <c r="I10" s="356">
        <v>7.2</v>
      </c>
      <c r="J10" s="356">
        <v>7.5600000000000005</v>
      </c>
      <c r="K10" s="356">
        <v>7.6000000000000005</v>
      </c>
      <c r="L10" s="356">
        <f>K10*(1+'Base Increase'!$A$2)</f>
        <v>7.8280000000000012</v>
      </c>
      <c r="M10" s="356">
        <f t="shared" si="0"/>
        <v>8</v>
      </c>
      <c r="N10" s="356" t="s">
        <v>809</v>
      </c>
      <c r="O10" s="32" t="s">
        <v>251</v>
      </c>
      <c r="P10" s="50" t="s">
        <v>4</v>
      </c>
      <c r="Q10" s="358">
        <f>'Base Increase'!$A$5</f>
        <v>45748</v>
      </c>
      <c r="R10" s="8" t="s">
        <v>391</v>
      </c>
    </row>
    <row r="11" spans="1:18" s="7" customFormat="1" ht="12.75" customHeight="1" x14ac:dyDescent="0.25">
      <c r="A11" s="354" t="s">
        <v>302</v>
      </c>
      <c r="B11" s="29"/>
      <c r="C11" s="29">
        <v>135</v>
      </c>
      <c r="D11" s="29">
        <v>75</v>
      </c>
      <c r="E11" s="58">
        <v>42</v>
      </c>
      <c r="F11" s="58">
        <v>42</v>
      </c>
      <c r="G11" s="356">
        <v>43.300000000000004</v>
      </c>
      <c r="H11" s="356">
        <v>47.63000000000001</v>
      </c>
      <c r="I11" s="356">
        <v>47.6</v>
      </c>
      <c r="J11" s="356">
        <v>49.980000000000004</v>
      </c>
      <c r="K11" s="356">
        <v>50</v>
      </c>
      <c r="L11" s="356">
        <f>K11*(1+'Base Increase'!$A$2)</f>
        <v>51.5</v>
      </c>
      <c r="M11" s="356">
        <f t="shared" si="0"/>
        <v>52</v>
      </c>
      <c r="N11" s="356" t="s">
        <v>809</v>
      </c>
      <c r="O11" s="32" t="s">
        <v>251</v>
      </c>
      <c r="P11" s="50" t="s">
        <v>4</v>
      </c>
      <c r="Q11" s="358">
        <f>'Base Increase'!$A$5</f>
        <v>45748</v>
      </c>
      <c r="R11" s="8" t="s">
        <v>391</v>
      </c>
    </row>
    <row r="12" spans="1:18" s="7" customFormat="1" ht="12.75" customHeight="1" x14ac:dyDescent="0.25">
      <c r="A12" s="354" t="s">
        <v>303</v>
      </c>
      <c r="B12" s="29"/>
      <c r="C12" s="29">
        <v>202.5</v>
      </c>
      <c r="D12" s="29">
        <v>135</v>
      </c>
      <c r="E12" s="58">
        <v>60</v>
      </c>
      <c r="F12" s="58">
        <v>61</v>
      </c>
      <c r="G12" s="356">
        <v>62.800000000000004</v>
      </c>
      <c r="H12" s="356">
        <v>69.080000000000013</v>
      </c>
      <c r="I12" s="356">
        <v>69.100000000000009</v>
      </c>
      <c r="J12" s="356">
        <v>72.555000000000007</v>
      </c>
      <c r="K12" s="356">
        <v>72.600000000000009</v>
      </c>
      <c r="L12" s="356">
        <f>K12*(1+'Base Increase'!$A$2)</f>
        <v>74.778000000000006</v>
      </c>
      <c r="M12" s="356">
        <f t="shared" si="0"/>
        <v>75</v>
      </c>
      <c r="N12" s="356" t="s">
        <v>809</v>
      </c>
      <c r="O12" s="32" t="s">
        <v>251</v>
      </c>
      <c r="P12" s="50" t="s">
        <v>4</v>
      </c>
      <c r="Q12" s="358">
        <f>'Base Increase'!$A$5</f>
        <v>45748</v>
      </c>
      <c r="R12" s="8" t="s">
        <v>391</v>
      </c>
    </row>
    <row r="13" spans="1:18" ht="12.75" customHeight="1" x14ac:dyDescent="0.25">
      <c r="A13" s="354" t="s">
        <v>304</v>
      </c>
      <c r="B13" s="88"/>
      <c r="C13" s="88">
        <v>270</v>
      </c>
      <c r="D13" s="9">
        <v>202.5</v>
      </c>
      <c r="E13" s="58">
        <v>78</v>
      </c>
      <c r="F13" s="58">
        <v>79</v>
      </c>
      <c r="G13" s="356">
        <v>81.400000000000006</v>
      </c>
      <c r="H13" s="356">
        <v>89.54000000000002</v>
      </c>
      <c r="I13" s="356">
        <v>89.5</v>
      </c>
      <c r="J13" s="356">
        <v>93.975000000000009</v>
      </c>
      <c r="K13" s="356">
        <v>94</v>
      </c>
      <c r="L13" s="356">
        <f>K13*(1+'Base Increase'!$A$2)</f>
        <v>96.820000000000007</v>
      </c>
      <c r="M13" s="356">
        <f t="shared" si="0"/>
        <v>97</v>
      </c>
      <c r="N13" s="356" t="s">
        <v>809</v>
      </c>
      <c r="O13" s="32" t="s">
        <v>251</v>
      </c>
      <c r="P13" s="50" t="s">
        <v>4</v>
      </c>
      <c r="Q13" s="358">
        <f>'Base Increase'!$A$5</f>
        <v>45748</v>
      </c>
      <c r="R13" s="8" t="s">
        <v>391</v>
      </c>
    </row>
    <row r="14" spans="1:18" ht="12.75" customHeight="1" x14ac:dyDescent="0.25">
      <c r="A14" s="354" t="s">
        <v>305</v>
      </c>
      <c r="B14" s="88"/>
      <c r="C14" s="88">
        <v>375</v>
      </c>
      <c r="D14" s="360">
        <v>270</v>
      </c>
      <c r="E14" s="356">
        <v>96</v>
      </c>
      <c r="F14" s="356">
        <v>97</v>
      </c>
      <c r="G14" s="356">
        <v>99.9</v>
      </c>
      <c r="H14" s="356">
        <v>109.89000000000001</v>
      </c>
      <c r="I14" s="356">
        <v>109.9</v>
      </c>
      <c r="J14" s="356">
        <v>115.39500000000001</v>
      </c>
      <c r="K14" s="356">
        <v>115.4</v>
      </c>
      <c r="L14" s="356">
        <f>K14*(1+'Base Increase'!$A$2)</f>
        <v>118.86200000000001</v>
      </c>
      <c r="M14" s="356">
        <f t="shared" si="0"/>
        <v>119</v>
      </c>
      <c r="N14" s="356" t="s">
        <v>809</v>
      </c>
      <c r="O14" s="32" t="s">
        <v>251</v>
      </c>
      <c r="P14" s="357" t="s">
        <v>4</v>
      </c>
      <c r="Q14" s="358">
        <f>'Base Increase'!$A$5</f>
        <v>45748</v>
      </c>
      <c r="R14" s="354" t="s">
        <v>391</v>
      </c>
    </row>
    <row r="15" spans="1:18" ht="12.75" customHeight="1" x14ac:dyDescent="0.25">
      <c r="A15" s="354" t="s">
        <v>306</v>
      </c>
      <c r="B15" s="88"/>
      <c r="C15" s="88"/>
      <c r="D15" s="360">
        <v>375</v>
      </c>
      <c r="E15" s="356">
        <v>168</v>
      </c>
      <c r="F15" s="356">
        <v>170</v>
      </c>
      <c r="G15" s="356">
        <v>175.10000000000002</v>
      </c>
      <c r="H15" s="356">
        <v>192.61000000000004</v>
      </c>
      <c r="I15" s="356">
        <v>192.60000000000002</v>
      </c>
      <c r="J15" s="356">
        <v>202.23000000000005</v>
      </c>
      <c r="K15" s="356">
        <v>202.20000000000002</v>
      </c>
      <c r="L15" s="356">
        <f>K15*(1+'Base Increase'!$A$2)</f>
        <v>208.26600000000002</v>
      </c>
      <c r="M15" s="356">
        <f t="shared" si="0"/>
        <v>208</v>
      </c>
      <c r="N15" s="356" t="s">
        <v>809</v>
      </c>
      <c r="O15" s="32" t="s">
        <v>251</v>
      </c>
      <c r="P15" s="357" t="s">
        <v>4</v>
      </c>
      <c r="Q15" s="358">
        <f>'Base Increase'!$A$5</f>
        <v>45748</v>
      </c>
      <c r="R15" s="354" t="s">
        <v>391</v>
      </c>
    </row>
    <row r="16" spans="1:18" ht="12.75" customHeight="1" x14ac:dyDescent="0.25">
      <c r="A16" s="354" t="s">
        <v>812</v>
      </c>
      <c r="B16" s="88"/>
      <c r="C16" s="88"/>
      <c r="D16" s="360"/>
      <c r="E16" s="356">
        <v>108.5</v>
      </c>
      <c r="F16" s="356">
        <v>110</v>
      </c>
      <c r="G16" s="356">
        <v>117.4</v>
      </c>
      <c r="H16" s="356">
        <v>129.14000000000001</v>
      </c>
      <c r="I16" s="356">
        <v>129.1</v>
      </c>
      <c r="J16" s="356">
        <v>135.55500000000001</v>
      </c>
      <c r="K16" s="356">
        <v>135.6</v>
      </c>
      <c r="L16" s="356">
        <f>K16*(1+'Base Increase'!$A$2)</f>
        <v>139.66800000000001</v>
      </c>
      <c r="M16" s="356">
        <f t="shared" si="0"/>
        <v>140</v>
      </c>
      <c r="N16" s="356" t="s">
        <v>809</v>
      </c>
      <c r="O16" s="32" t="s">
        <v>251</v>
      </c>
      <c r="P16" s="357" t="s">
        <v>4</v>
      </c>
      <c r="Q16" s="358">
        <f>'Base Increase'!$A$5</f>
        <v>45748</v>
      </c>
      <c r="R16" s="354" t="s">
        <v>391</v>
      </c>
    </row>
    <row r="17" spans="1:18" ht="12.75" customHeight="1" x14ac:dyDescent="0.25">
      <c r="A17" s="165"/>
      <c r="B17" s="336"/>
      <c r="C17" s="336"/>
      <c r="D17" s="166"/>
      <c r="E17" s="343"/>
      <c r="F17" s="343"/>
      <c r="G17" s="343"/>
      <c r="H17" s="343"/>
      <c r="I17" s="343"/>
      <c r="J17" s="343"/>
      <c r="K17" s="343"/>
      <c r="L17" s="343"/>
      <c r="M17" s="343"/>
      <c r="N17" s="343"/>
      <c r="O17" s="168"/>
      <c r="P17" s="163"/>
      <c r="Q17" s="167"/>
      <c r="R17" s="165"/>
    </row>
    <row r="18" spans="1:18" ht="12.75" customHeight="1" x14ac:dyDescent="0.25">
      <c r="A18" s="69" t="s">
        <v>922</v>
      </c>
      <c r="B18" s="66"/>
      <c r="C18" s="66"/>
      <c r="D18" s="66"/>
      <c r="E18" s="66"/>
      <c r="F18" s="66"/>
      <c r="G18" s="66"/>
      <c r="H18" s="66"/>
      <c r="I18" s="66"/>
      <c r="J18" s="66"/>
      <c r="K18" s="66"/>
      <c r="L18" s="66"/>
      <c r="M18" s="66"/>
      <c r="N18" s="66"/>
      <c r="O18" s="78"/>
      <c r="P18" s="70"/>
      <c r="Q18" s="72"/>
      <c r="R18" s="73"/>
    </row>
    <row r="19" spans="1:18" ht="12.75" customHeight="1" x14ac:dyDescent="0.25">
      <c r="A19" s="443" t="s">
        <v>987</v>
      </c>
      <c r="B19" s="355"/>
      <c r="C19" s="355"/>
      <c r="D19" s="355"/>
      <c r="E19" s="356"/>
      <c r="F19" s="356"/>
      <c r="G19" s="356"/>
      <c r="H19" s="356"/>
      <c r="I19" s="439">
        <v>108</v>
      </c>
      <c r="J19" s="356">
        <v>113.4</v>
      </c>
      <c r="K19" s="356">
        <v>108</v>
      </c>
      <c r="L19" s="356">
        <f>K19*(1+'Base Increase'!$A$2)</f>
        <v>111.24000000000001</v>
      </c>
      <c r="M19" s="356">
        <v>126</v>
      </c>
      <c r="N19" s="439" t="s">
        <v>809</v>
      </c>
      <c r="O19" s="32"/>
      <c r="P19" s="440" t="s">
        <v>4</v>
      </c>
      <c r="Q19" s="358">
        <f>'Base Increase'!$A$5</f>
        <v>45748</v>
      </c>
      <c r="R19" s="32" t="s">
        <v>391</v>
      </c>
    </row>
    <row r="20" spans="1:18" ht="23.1" customHeight="1" x14ac:dyDescent="0.25">
      <c r="A20" s="449" t="s">
        <v>988</v>
      </c>
      <c r="B20" s="444"/>
      <c r="C20" s="444"/>
      <c r="D20" s="444"/>
      <c r="E20" s="444"/>
      <c r="F20" s="444"/>
      <c r="G20" s="444"/>
      <c r="H20" s="444"/>
      <c r="I20" s="445">
        <v>216</v>
      </c>
      <c r="J20" s="356">
        <v>226.8</v>
      </c>
      <c r="K20" s="356">
        <v>216</v>
      </c>
      <c r="L20" s="356">
        <f>K20*(1+'Base Increase'!$A$2)</f>
        <v>222.48000000000002</v>
      </c>
      <c r="M20" s="356">
        <f t="shared" ref="M20:M35" si="1">ROUND(L20,0.1)</f>
        <v>222</v>
      </c>
      <c r="N20" s="444" t="s">
        <v>809</v>
      </c>
      <c r="O20" s="444"/>
      <c r="P20" s="444" t="s">
        <v>4</v>
      </c>
      <c r="Q20" s="358">
        <f>'Base Increase'!$A$5</f>
        <v>45748</v>
      </c>
      <c r="R20" s="444" t="s">
        <v>391</v>
      </c>
    </row>
    <row r="21" spans="1:18" ht="30.95" customHeight="1" x14ac:dyDescent="0.25">
      <c r="A21" s="449" t="s">
        <v>950</v>
      </c>
      <c r="B21" s="444"/>
      <c r="C21" s="444"/>
      <c r="D21" s="444"/>
      <c r="E21" s="444"/>
      <c r="F21" s="444"/>
      <c r="G21" s="444"/>
      <c r="H21" s="444"/>
      <c r="I21" s="445" t="s">
        <v>951</v>
      </c>
      <c r="J21" s="356"/>
      <c r="K21" s="356" t="s">
        <v>951</v>
      </c>
      <c r="L21" s="356"/>
      <c r="M21" s="356" t="s">
        <v>951</v>
      </c>
      <c r="N21" s="455" t="s">
        <v>809</v>
      </c>
      <c r="O21" s="444"/>
      <c r="P21" s="444" t="s">
        <v>4</v>
      </c>
      <c r="Q21" s="358">
        <f>'Base Increase'!$A$5</f>
        <v>45748</v>
      </c>
      <c r="R21" s="444" t="s">
        <v>391</v>
      </c>
    </row>
    <row r="22" spans="1:18" x14ac:dyDescent="0.25">
      <c r="A22" s="354" t="s">
        <v>923</v>
      </c>
      <c r="B22" s="355"/>
      <c r="C22" s="355"/>
      <c r="D22" s="355"/>
      <c r="E22" s="356"/>
      <c r="F22" s="356"/>
      <c r="G22" s="356"/>
      <c r="H22" s="356"/>
      <c r="I22" s="439">
        <v>144</v>
      </c>
      <c r="J22" s="356">
        <v>151.20000000000002</v>
      </c>
      <c r="K22" s="356">
        <v>240</v>
      </c>
      <c r="L22" s="356">
        <f>K22*(1+'Base Increase'!$A$2)</f>
        <v>247.20000000000002</v>
      </c>
      <c r="M22" s="356">
        <f t="shared" si="1"/>
        <v>247</v>
      </c>
      <c r="N22" s="439" t="s">
        <v>809</v>
      </c>
      <c r="O22" s="32"/>
      <c r="P22" s="440" t="s">
        <v>4</v>
      </c>
      <c r="Q22" s="358">
        <f>'Base Increase'!$A$5</f>
        <v>45748</v>
      </c>
      <c r="R22" s="32" t="s">
        <v>391</v>
      </c>
    </row>
    <row r="23" spans="1:18" x14ac:dyDescent="0.25">
      <c r="A23" s="354" t="s">
        <v>924</v>
      </c>
      <c r="B23" s="355"/>
      <c r="C23" s="355"/>
      <c r="D23" s="355"/>
      <c r="E23" s="356"/>
      <c r="F23" s="356"/>
      <c r="G23" s="356"/>
      <c r="H23" s="356"/>
      <c r="I23" s="439">
        <v>120</v>
      </c>
      <c r="J23" s="356">
        <v>126</v>
      </c>
      <c r="K23" s="356">
        <v>120</v>
      </c>
      <c r="L23" s="356">
        <f>K23*(1+'Base Increase'!$A$2)</f>
        <v>123.60000000000001</v>
      </c>
      <c r="M23" s="356">
        <f t="shared" si="1"/>
        <v>124</v>
      </c>
      <c r="N23" s="439" t="s">
        <v>809</v>
      </c>
      <c r="O23" s="32"/>
      <c r="P23" s="440" t="s">
        <v>4</v>
      </c>
      <c r="Q23" s="358">
        <f>'Base Increase'!$A$5</f>
        <v>45748</v>
      </c>
      <c r="R23" s="32" t="s">
        <v>391</v>
      </c>
    </row>
    <row r="24" spans="1:18" ht="26.45" customHeight="1" x14ac:dyDescent="0.25">
      <c r="A24" s="449" t="s">
        <v>952</v>
      </c>
      <c r="B24" s="447"/>
      <c r="C24" s="447"/>
      <c r="D24" s="447"/>
      <c r="E24" s="447"/>
      <c r="F24" s="447"/>
      <c r="G24" s="447"/>
      <c r="H24" s="447"/>
      <c r="I24" s="448" t="s">
        <v>951</v>
      </c>
      <c r="J24" s="356"/>
      <c r="K24" s="356" t="s">
        <v>951</v>
      </c>
      <c r="L24" s="356"/>
      <c r="M24" s="356" t="s">
        <v>951</v>
      </c>
      <c r="N24" s="455" t="s">
        <v>809</v>
      </c>
      <c r="O24" s="445"/>
      <c r="P24" s="445" t="s">
        <v>4</v>
      </c>
      <c r="Q24" s="358">
        <f>'Base Increase'!$A$5</f>
        <v>45748</v>
      </c>
      <c r="R24" s="445" t="s">
        <v>391</v>
      </c>
    </row>
    <row r="25" spans="1:18" ht="12.75" customHeight="1" x14ac:dyDescent="0.25">
      <c r="A25" s="354" t="s">
        <v>923</v>
      </c>
      <c r="B25" s="355"/>
      <c r="C25" s="355"/>
      <c r="D25" s="355"/>
      <c r="E25" s="356"/>
      <c r="F25" s="356"/>
      <c r="G25" s="356"/>
      <c r="H25" s="356"/>
      <c r="I25" s="439">
        <v>144</v>
      </c>
      <c r="J25" s="356">
        <v>151.20000000000002</v>
      </c>
      <c r="K25" s="356">
        <v>240</v>
      </c>
      <c r="L25" s="356">
        <f>K25*(1+'Base Increase'!$A$2)</f>
        <v>247.20000000000002</v>
      </c>
      <c r="M25" s="356">
        <f t="shared" si="1"/>
        <v>247</v>
      </c>
      <c r="N25" s="439" t="s">
        <v>809</v>
      </c>
      <c r="O25" s="32"/>
      <c r="P25" s="440" t="s">
        <v>4</v>
      </c>
      <c r="Q25" s="358">
        <f>'Base Increase'!$A$5</f>
        <v>45748</v>
      </c>
      <c r="R25" s="32" t="s">
        <v>391</v>
      </c>
    </row>
    <row r="26" spans="1:18" ht="12.75" customHeight="1" x14ac:dyDescent="0.25">
      <c r="A26" s="354" t="s">
        <v>924</v>
      </c>
      <c r="B26" s="355"/>
      <c r="C26" s="355"/>
      <c r="D26" s="355"/>
      <c r="E26" s="356"/>
      <c r="F26" s="356"/>
      <c r="G26" s="356"/>
      <c r="H26" s="356"/>
      <c r="I26" s="439">
        <v>120</v>
      </c>
      <c r="J26" s="356">
        <v>126</v>
      </c>
      <c r="K26" s="356">
        <v>120</v>
      </c>
      <c r="L26" s="356">
        <f>K26*(1+'Base Increase'!$A$2)</f>
        <v>123.60000000000001</v>
      </c>
      <c r="M26" s="356">
        <f t="shared" si="1"/>
        <v>124</v>
      </c>
      <c r="N26" s="439" t="s">
        <v>809</v>
      </c>
      <c r="O26" s="32"/>
      <c r="P26" s="440" t="s">
        <v>4</v>
      </c>
      <c r="Q26" s="358">
        <f>'Base Increase'!$A$5</f>
        <v>45748</v>
      </c>
      <c r="R26" s="32" t="s">
        <v>391</v>
      </c>
    </row>
    <row r="27" spans="1:18" ht="45" customHeight="1" x14ac:dyDescent="0.25">
      <c r="A27" s="449" t="s">
        <v>953</v>
      </c>
      <c r="B27" s="447"/>
      <c r="C27" s="447"/>
      <c r="D27" s="447"/>
      <c r="E27" s="447"/>
      <c r="F27" s="447"/>
      <c r="G27" s="447"/>
      <c r="H27" s="447"/>
      <c r="I27" s="445" t="s">
        <v>951</v>
      </c>
      <c r="J27" s="356"/>
      <c r="K27" s="454" t="s">
        <v>951</v>
      </c>
      <c r="L27" s="356"/>
      <c r="M27" s="454" t="s">
        <v>951</v>
      </c>
      <c r="N27" s="445" t="s">
        <v>809</v>
      </c>
      <c r="O27" s="445"/>
      <c r="P27" s="445" t="s">
        <v>4</v>
      </c>
      <c r="Q27" s="358">
        <f>'Base Increase'!$A$5</f>
        <v>45748</v>
      </c>
      <c r="R27" s="445" t="s">
        <v>391</v>
      </c>
    </row>
    <row r="28" spans="1:18" ht="26.1" customHeight="1" x14ac:dyDescent="0.25">
      <c r="A28" s="449" t="s">
        <v>925</v>
      </c>
      <c r="B28" s="447"/>
      <c r="C28" s="447"/>
      <c r="D28" s="447"/>
      <c r="E28" s="447"/>
      <c r="F28" s="447"/>
      <c r="G28" s="447"/>
      <c r="H28" s="447"/>
      <c r="I28" s="445">
        <v>360</v>
      </c>
      <c r="J28" s="356">
        <v>378</v>
      </c>
      <c r="K28" s="356">
        <v>360</v>
      </c>
      <c r="L28" s="356">
        <f>K28*(1+'Base Increase'!$A$2)</f>
        <v>370.8</v>
      </c>
      <c r="M28" s="356">
        <f t="shared" si="1"/>
        <v>371</v>
      </c>
      <c r="N28" s="454" t="s">
        <v>809</v>
      </c>
      <c r="O28" s="445"/>
      <c r="P28" s="445" t="s">
        <v>4</v>
      </c>
      <c r="Q28" s="358">
        <f>'Base Increase'!$A$5</f>
        <v>45748</v>
      </c>
      <c r="R28" s="445" t="s">
        <v>391</v>
      </c>
    </row>
    <row r="29" spans="1:18" ht="12.75" customHeight="1" x14ac:dyDescent="0.25">
      <c r="A29" s="354" t="s">
        <v>926</v>
      </c>
      <c r="B29" s="355"/>
      <c r="C29" s="355"/>
      <c r="D29" s="355"/>
      <c r="E29" s="356"/>
      <c r="F29" s="356"/>
      <c r="G29" s="356"/>
      <c r="H29" s="356"/>
      <c r="I29" s="439">
        <v>600</v>
      </c>
      <c r="J29" s="356">
        <v>630</v>
      </c>
      <c r="K29" s="356">
        <v>600</v>
      </c>
      <c r="L29" s="356">
        <f>K29*(1+'Base Increase'!$A$2)</f>
        <v>618</v>
      </c>
      <c r="M29" s="356">
        <f t="shared" si="1"/>
        <v>618</v>
      </c>
      <c r="N29" s="439" t="s">
        <v>809</v>
      </c>
      <c r="O29" s="32"/>
      <c r="P29" s="440" t="s">
        <v>4</v>
      </c>
      <c r="Q29" s="358">
        <f>'Base Increase'!$A$5</f>
        <v>45748</v>
      </c>
      <c r="R29" s="32" t="s">
        <v>391</v>
      </c>
    </row>
    <row r="30" spans="1:18" ht="12.75" customHeight="1" x14ac:dyDescent="0.25">
      <c r="A30" s="354" t="s">
        <v>954</v>
      </c>
      <c r="B30" s="355"/>
      <c r="C30" s="355"/>
      <c r="D30" s="355"/>
      <c r="E30" s="356"/>
      <c r="F30" s="356"/>
      <c r="G30" s="356"/>
      <c r="H30" s="356"/>
      <c r="I30" s="442">
        <v>1080</v>
      </c>
      <c r="J30" s="356">
        <v>1134</v>
      </c>
      <c r="K30" s="356">
        <v>1440</v>
      </c>
      <c r="L30" s="356">
        <f>K30*(1+'Base Increase'!$A$2)</f>
        <v>1483.2</v>
      </c>
      <c r="M30" s="356">
        <f>ROUND(L30,0.1)</f>
        <v>1483</v>
      </c>
      <c r="N30" s="442" t="s">
        <v>809</v>
      </c>
      <c r="O30" s="32"/>
      <c r="P30" s="440" t="s">
        <v>4</v>
      </c>
      <c r="Q30" s="358">
        <f>'Base Increase'!$A$5</f>
        <v>45748</v>
      </c>
      <c r="R30" s="32" t="s">
        <v>391</v>
      </c>
    </row>
    <row r="31" spans="1:18" ht="33.6" customHeight="1" x14ac:dyDescent="0.25">
      <c r="A31" s="12" t="s">
        <v>998</v>
      </c>
      <c r="B31" s="355"/>
      <c r="C31" s="355"/>
      <c r="D31" s="355"/>
      <c r="E31" s="356"/>
      <c r="F31" s="356"/>
      <c r="G31" s="356"/>
      <c r="H31" s="356"/>
      <c r="I31" s="442"/>
      <c r="J31" s="356"/>
      <c r="K31" s="356">
        <v>12000</v>
      </c>
      <c r="L31" s="356">
        <f>K31*(1+'Base Increase'!$A$2)</f>
        <v>12360</v>
      </c>
      <c r="M31" s="189">
        <f t="shared" si="1"/>
        <v>12360</v>
      </c>
      <c r="N31" s="442" t="s">
        <v>809</v>
      </c>
      <c r="O31" s="32"/>
      <c r="P31" s="440" t="s">
        <v>4</v>
      </c>
      <c r="Q31" s="358">
        <f>'Base Increase'!$A$5</f>
        <v>45748</v>
      </c>
      <c r="R31" s="32" t="s">
        <v>391</v>
      </c>
    </row>
    <row r="32" spans="1:18" ht="12.75" customHeight="1" x14ac:dyDescent="0.25">
      <c r="A32" s="449" t="s">
        <v>925</v>
      </c>
      <c r="B32" s="355"/>
      <c r="C32" s="355"/>
      <c r="D32" s="355"/>
      <c r="E32" s="356"/>
      <c r="F32" s="356"/>
      <c r="G32" s="356"/>
      <c r="H32" s="356"/>
      <c r="I32" s="442"/>
      <c r="J32" s="356"/>
      <c r="K32" s="356">
        <v>600</v>
      </c>
      <c r="L32" s="356">
        <f>K32*(1+'Base Increase'!$A$2)</f>
        <v>618</v>
      </c>
      <c r="M32" s="356">
        <f t="shared" si="1"/>
        <v>618</v>
      </c>
      <c r="N32" s="442" t="s">
        <v>809</v>
      </c>
      <c r="O32" s="32"/>
      <c r="P32" s="440" t="s">
        <v>4</v>
      </c>
      <c r="Q32" s="358">
        <f>'Base Increase'!$A$5</f>
        <v>45748</v>
      </c>
      <c r="R32" s="32" t="s">
        <v>391</v>
      </c>
    </row>
    <row r="33" spans="1:18" ht="12.75" customHeight="1" x14ac:dyDescent="0.25">
      <c r="A33" s="354" t="s">
        <v>926</v>
      </c>
      <c r="B33" s="355"/>
      <c r="C33" s="355"/>
      <c r="D33" s="355"/>
      <c r="E33" s="356"/>
      <c r="F33" s="356"/>
      <c r="G33" s="356"/>
      <c r="H33" s="356"/>
      <c r="I33" s="442"/>
      <c r="J33" s="356"/>
      <c r="K33" s="356">
        <v>840</v>
      </c>
      <c r="L33" s="356">
        <f>K33*(1+'Base Increase'!$A$2)</f>
        <v>865.2</v>
      </c>
      <c r="M33" s="356">
        <f t="shared" si="1"/>
        <v>865</v>
      </c>
      <c r="N33" s="442"/>
      <c r="O33" s="32"/>
      <c r="P33" s="440" t="s">
        <v>4</v>
      </c>
      <c r="Q33" s="358">
        <f>'Base Increase'!$A$5</f>
        <v>45748</v>
      </c>
      <c r="R33" s="32" t="s">
        <v>391</v>
      </c>
    </row>
    <row r="34" spans="1:18" ht="12.75" customHeight="1" x14ac:dyDescent="0.25">
      <c r="A34" s="354" t="s">
        <v>928</v>
      </c>
      <c r="B34" s="88"/>
      <c r="C34" s="88"/>
      <c r="D34" s="360"/>
      <c r="E34" s="356"/>
      <c r="F34" s="356"/>
      <c r="G34" s="356"/>
      <c r="H34" s="356"/>
      <c r="I34" s="356">
        <v>108</v>
      </c>
      <c r="J34" s="356">
        <v>113.4</v>
      </c>
      <c r="K34" s="356">
        <v>108</v>
      </c>
      <c r="L34" s="356">
        <f>K34*(1+'Base Increase'!$A$2)</f>
        <v>111.24000000000001</v>
      </c>
      <c r="M34" s="356">
        <v>126</v>
      </c>
      <c r="N34" s="356" t="s">
        <v>809</v>
      </c>
      <c r="O34" s="32"/>
      <c r="P34" s="357" t="s">
        <v>4</v>
      </c>
      <c r="Q34" s="358">
        <f>'Base Increase'!$A$5</f>
        <v>45748</v>
      </c>
      <c r="R34" s="354" t="s">
        <v>391</v>
      </c>
    </row>
    <row r="35" spans="1:18" ht="12.75" customHeight="1" x14ac:dyDescent="0.25">
      <c r="A35" s="354" t="s">
        <v>929</v>
      </c>
      <c r="B35" s="88"/>
      <c r="C35" s="88"/>
      <c r="D35" s="360"/>
      <c r="E35" s="356"/>
      <c r="F35" s="356"/>
      <c r="G35" s="356"/>
      <c r="H35" s="356"/>
      <c r="I35" s="356">
        <v>144</v>
      </c>
      <c r="J35" s="356">
        <v>151.20000000000002</v>
      </c>
      <c r="K35" s="356">
        <v>144</v>
      </c>
      <c r="L35" s="356">
        <f>K35*(1+'Base Increase'!$A$2)</f>
        <v>148.32</v>
      </c>
      <c r="M35" s="356">
        <f t="shared" si="1"/>
        <v>148</v>
      </c>
      <c r="N35" s="356" t="s">
        <v>809</v>
      </c>
      <c r="O35" s="32"/>
      <c r="P35" s="357" t="s">
        <v>4</v>
      </c>
      <c r="Q35" s="358">
        <f>'Base Increase'!$A$5</f>
        <v>45748</v>
      </c>
      <c r="R35" s="354" t="s">
        <v>391</v>
      </c>
    </row>
    <row r="36" spans="1:18" ht="12.75" customHeight="1" x14ac:dyDescent="0.25">
      <c r="A36" s="165"/>
      <c r="B36" s="336"/>
      <c r="C36" s="336"/>
      <c r="D36" s="166"/>
      <c r="E36" s="166"/>
      <c r="F36" s="166"/>
      <c r="G36" s="166"/>
      <c r="H36" s="166"/>
      <c r="I36" s="166"/>
      <c r="J36" s="166"/>
      <c r="K36" s="166"/>
      <c r="L36" s="166"/>
      <c r="M36" s="166"/>
      <c r="N36" s="166"/>
      <c r="O36" s="168"/>
      <c r="P36" s="163"/>
      <c r="Q36" s="167"/>
      <c r="R36" s="165"/>
    </row>
    <row r="37" spans="1:18" ht="12.75" customHeight="1" x14ac:dyDescent="0.25">
      <c r="A37" s="69" t="s">
        <v>433</v>
      </c>
      <c r="B37" s="66"/>
      <c r="C37" s="66"/>
      <c r="D37" s="66"/>
      <c r="E37" s="66"/>
      <c r="F37" s="66"/>
      <c r="G37" s="66"/>
      <c r="H37" s="66"/>
      <c r="I37" s="66"/>
      <c r="J37" s="66"/>
      <c r="K37" s="66"/>
      <c r="L37" s="66"/>
      <c r="M37" s="66"/>
      <c r="N37" s="66"/>
      <c r="O37" s="78"/>
      <c r="P37" s="70"/>
      <c r="Q37" s="72"/>
      <c r="R37" s="73"/>
    </row>
    <row r="38" spans="1:18" ht="12.75" customHeight="1" x14ac:dyDescent="0.25">
      <c r="A38" s="82" t="s">
        <v>434</v>
      </c>
      <c r="B38" s="129"/>
      <c r="C38" s="129">
        <v>200</v>
      </c>
      <c r="D38" s="86">
        <v>200</v>
      </c>
      <c r="E38" s="58">
        <v>200</v>
      </c>
      <c r="F38" s="58">
        <v>206</v>
      </c>
      <c r="G38" s="356">
        <v>212.20000000000002</v>
      </c>
      <c r="H38" s="356">
        <v>233.42000000000004</v>
      </c>
      <c r="I38" s="356">
        <v>285</v>
      </c>
      <c r="J38" s="356">
        <v>299.25</v>
      </c>
      <c r="K38" s="356">
        <v>299.3</v>
      </c>
      <c r="L38" s="356">
        <f>K38*(1+'Base Increase'!$A$2)</f>
        <v>308.279</v>
      </c>
      <c r="M38" s="356">
        <f t="shared" ref="M38:M44" si="2">ROUND(L38,0.1)</f>
        <v>308</v>
      </c>
      <c r="N38" s="356" t="s">
        <v>809</v>
      </c>
      <c r="O38" s="85" t="s">
        <v>493</v>
      </c>
      <c r="P38" s="114" t="s">
        <v>378</v>
      </c>
      <c r="Q38" s="358">
        <f>'Base Increase'!$A$5</f>
        <v>45748</v>
      </c>
      <c r="R38" s="82" t="s">
        <v>391</v>
      </c>
    </row>
    <row r="39" spans="1:18" ht="12.75" customHeight="1" x14ac:dyDescent="0.25">
      <c r="A39" s="354" t="s">
        <v>435</v>
      </c>
      <c r="B39" s="88"/>
      <c r="C39" s="88">
        <v>65</v>
      </c>
      <c r="D39" s="9">
        <v>65</v>
      </c>
      <c r="E39" s="58">
        <v>65</v>
      </c>
      <c r="F39" s="58">
        <v>67</v>
      </c>
      <c r="G39" s="356">
        <v>69</v>
      </c>
      <c r="H39" s="356">
        <v>75.900000000000006</v>
      </c>
      <c r="I39" s="356">
        <v>75.900000000000006</v>
      </c>
      <c r="J39" s="356">
        <v>79.695000000000007</v>
      </c>
      <c r="K39" s="356">
        <v>79.7</v>
      </c>
      <c r="L39" s="356">
        <f>K39*(1+'Base Increase'!$A$2)</f>
        <v>82.091000000000008</v>
      </c>
      <c r="M39" s="356">
        <f t="shared" si="2"/>
        <v>82</v>
      </c>
      <c r="N39" s="356" t="s">
        <v>809</v>
      </c>
      <c r="O39" s="32" t="s">
        <v>437</v>
      </c>
      <c r="P39" s="114" t="s">
        <v>378</v>
      </c>
      <c r="Q39" s="358">
        <f>'Base Increase'!$A$5</f>
        <v>45748</v>
      </c>
      <c r="R39" s="8" t="s">
        <v>391</v>
      </c>
    </row>
    <row r="40" spans="1:18" ht="12.75" customHeight="1" x14ac:dyDescent="0.25">
      <c r="A40" s="354" t="s">
        <v>591</v>
      </c>
      <c r="B40" s="88"/>
      <c r="C40" s="88">
        <v>40</v>
      </c>
      <c r="D40" s="9">
        <v>40</v>
      </c>
      <c r="E40" s="58">
        <v>40</v>
      </c>
      <c r="F40" s="58">
        <v>41.5</v>
      </c>
      <c r="G40" s="356">
        <v>42.7</v>
      </c>
      <c r="H40" s="356">
        <v>46.970000000000006</v>
      </c>
      <c r="I40" s="356">
        <v>47</v>
      </c>
      <c r="J40" s="356">
        <v>49.35</v>
      </c>
      <c r="K40" s="356">
        <v>49.400000000000006</v>
      </c>
      <c r="L40" s="356">
        <f>K40*(1+'Base Increase'!$A$2)</f>
        <v>50.882000000000005</v>
      </c>
      <c r="M40" s="356">
        <f t="shared" si="2"/>
        <v>51</v>
      </c>
      <c r="N40" s="356" t="s">
        <v>809</v>
      </c>
      <c r="O40" s="32" t="s">
        <v>437</v>
      </c>
      <c r="P40" s="114" t="s">
        <v>378</v>
      </c>
      <c r="Q40" s="358">
        <f>'Base Increase'!$A$5</f>
        <v>45748</v>
      </c>
      <c r="R40" s="8" t="s">
        <v>391</v>
      </c>
    </row>
    <row r="41" spans="1:18" ht="12.75" customHeight="1" x14ac:dyDescent="0.25">
      <c r="A41" s="354" t="s">
        <v>592</v>
      </c>
      <c r="B41" s="88"/>
      <c r="C41" s="88">
        <v>250</v>
      </c>
      <c r="D41" s="9">
        <v>250</v>
      </c>
      <c r="E41" s="58">
        <v>250</v>
      </c>
      <c r="F41" s="58">
        <v>258</v>
      </c>
      <c r="G41" s="356">
        <v>265.7</v>
      </c>
      <c r="H41" s="356">
        <v>292.27000000000004</v>
      </c>
      <c r="I41" s="356">
        <v>292.3</v>
      </c>
      <c r="J41" s="356">
        <v>306.91500000000002</v>
      </c>
      <c r="K41" s="356">
        <v>306.90000000000003</v>
      </c>
      <c r="L41" s="356">
        <f>K41*(1+'Base Increase'!$A$2)</f>
        <v>316.10700000000003</v>
      </c>
      <c r="M41" s="356">
        <f t="shared" si="2"/>
        <v>316</v>
      </c>
      <c r="N41" s="356" t="s">
        <v>809</v>
      </c>
      <c r="O41" s="32" t="s">
        <v>436</v>
      </c>
      <c r="P41" s="114" t="s">
        <v>378</v>
      </c>
      <c r="Q41" s="358">
        <f>'Base Increase'!$A$5</f>
        <v>45748</v>
      </c>
      <c r="R41" s="8" t="s">
        <v>391</v>
      </c>
    </row>
    <row r="42" spans="1:18" ht="12.75" customHeight="1" x14ac:dyDescent="0.25">
      <c r="A42" s="87" t="s">
        <v>490</v>
      </c>
      <c r="B42" s="88"/>
      <c r="C42" s="88">
        <v>1000</v>
      </c>
      <c r="D42" s="9">
        <v>1000</v>
      </c>
      <c r="E42" s="58">
        <v>1000</v>
      </c>
      <c r="F42" s="58">
        <v>1030</v>
      </c>
      <c r="G42" s="356">
        <v>1060.9000000000001</v>
      </c>
      <c r="H42" s="356">
        <v>1166.9900000000002</v>
      </c>
      <c r="I42" s="356">
        <v>1167</v>
      </c>
      <c r="J42" s="356">
        <v>1225.3500000000001</v>
      </c>
      <c r="K42" s="356">
        <v>1225.4000000000001</v>
      </c>
      <c r="L42" s="356">
        <f>K42*(1+'Base Increase'!$A$2)</f>
        <v>1262.162</v>
      </c>
      <c r="M42" s="189">
        <f t="shared" si="2"/>
        <v>1262</v>
      </c>
      <c r="N42" s="356" t="s">
        <v>809</v>
      </c>
      <c r="O42" s="32" t="s">
        <v>438</v>
      </c>
      <c r="P42" s="114" t="s">
        <v>378</v>
      </c>
      <c r="Q42" s="358">
        <f>'Base Increase'!$A$5</f>
        <v>45748</v>
      </c>
      <c r="R42" s="8" t="s">
        <v>391</v>
      </c>
    </row>
    <row r="43" spans="1:18" ht="12.75" customHeight="1" x14ac:dyDescent="0.25">
      <c r="A43" s="87" t="s">
        <v>491</v>
      </c>
      <c r="B43" s="88"/>
      <c r="C43" s="88">
        <v>20</v>
      </c>
      <c r="D43" s="9">
        <v>20</v>
      </c>
      <c r="E43" s="58">
        <v>20</v>
      </c>
      <c r="F43" s="58">
        <v>21</v>
      </c>
      <c r="G43" s="356">
        <v>21.6</v>
      </c>
      <c r="H43" s="356">
        <v>23.760000000000005</v>
      </c>
      <c r="I43" s="356">
        <v>23.8</v>
      </c>
      <c r="J43" s="356">
        <v>24.990000000000002</v>
      </c>
      <c r="K43" s="356">
        <v>25</v>
      </c>
      <c r="L43" s="356">
        <f>K43*(1+'Base Increase'!$A$2)</f>
        <v>25.75</v>
      </c>
      <c r="M43" s="356">
        <f t="shared" si="2"/>
        <v>26</v>
      </c>
      <c r="N43" s="356" t="s">
        <v>809</v>
      </c>
      <c r="O43" s="32" t="s">
        <v>437</v>
      </c>
      <c r="P43" s="114" t="s">
        <v>378</v>
      </c>
      <c r="Q43" s="358">
        <f>'Base Increase'!$A$5</f>
        <v>45748</v>
      </c>
      <c r="R43" s="8" t="s">
        <v>391</v>
      </c>
    </row>
    <row r="44" spans="1:18" ht="12.75" customHeight="1" x14ac:dyDescent="0.25">
      <c r="A44" s="344" t="s">
        <v>927</v>
      </c>
      <c r="B44" s="336"/>
      <c r="C44" s="336"/>
      <c r="D44" s="166"/>
      <c r="E44" s="343"/>
      <c r="F44" s="343"/>
      <c r="G44" s="343"/>
      <c r="H44" s="343"/>
      <c r="I44" s="343">
        <v>75.900000000000006</v>
      </c>
      <c r="J44" s="356">
        <v>79.695000000000007</v>
      </c>
      <c r="K44" s="356">
        <v>79.7</v>
      </c>
      <c r="L44" s="356">
        <f>K44*(1+'Base Increase'!$A$2)</f>
        <v>82.091000000000008</v>
      </c>
      <c r="M44" s="356">
        <f t="shared" si="2"/>
        <v>82</v>
      </c>
      <c r="N44" s="343" t="s">
        <v>809</v>
      </c>
      <c r="O44" s="168" t="s">
        <v>437</v>
      </c>
      <c r="P44" s="437" t="s">
        <v>378</v>
      </c>
      <c r="Q44" s="358">
        <f>'Base Increase'!$A$5</f>
        <v>45748</v>
      </c>
      <c r="R44" s="165" t="s">
        <v>391</v>
      </c>
    </row>
    <row r="45" spans="1:18" ht="12.75" customHeight="1" x14ac:dyDescent="0.25">
      <c r="A45" s="165"/>
      <c r="B45" s="162"/>
      <c r="C45" s="162"/>
      <c r="D45" s="224"/>
      <c r="E45" s="166"/>
      <c r="F45" s="166"/>
      <c r="G45" s="166"/>
      <c r="H45" s="166"/>
      <c r="I45" s="166"/>
      <c r="J45" s="166"/>
      <c r="K45" s="166"/>
      <c r="L45" s="166"/>
      <c r="M45" s="166"/>
      <c r="N45" s="166"/>
      <c r="O45" s="168"/>
      <c r="P45" s="163"/>
      <c r="Q45" s="167"/>
      <c r="R45" s="165"/>
    </row>
    <row r="46" spans="1:18" ht="12.75" customHeight="1" x14ac:dyDescent="0.25">
      <c r="A46" s="69" t="s">
        <v>307</v>
      </c>
      <c r="B46" s="66"/>
      <c r="C46" s="66"/>
      <c r="D46" s="66"/>
      <c r="E46" s="66"/>
      <c r="F46" s="66"/>
      <c r="G46" s="66"/>
      <c r="H46" s="66"/>
      <c r="I46" s="66"/>
      <c r="J46" s="66"/>
      <c r="K46" s="66"/>
      <c r="L46" s="66"/>
      <c r="M46" s="66"/>
      <c r="N46" s="66"/>
      <c r="O46" s="78"/>
      <c r="P46" s="70"/>
      <c r="Q46" s="72"/>
      <c r="R46" s="73"/>
    </row>
    <row r="47" spans="1:18" ht="12.75" customHeight="1" x14ac:dyDescent="0.25">
      <c r="A47" s="446" t="s">
        <v>308</v>
      </c>
      <c r="B47" s="129"/>
      <c r="C47" s="129">
        <v>105</v>
      </c>
      <c r="D47" s="86">
        <v>105</v>
      </c>
      <c r="E47" s="58">
        <v>109</v>
      </c>
      <c r="F47" s="58">
        <v>110</v>
      </c>
      <c r="G47" s="356">
        <v>116</v>
      </c>
      <c r="H47" s="356">
        <v>127.60000000000001</v>
      </c>
      <c r="I47" s="356">
        <v>127.60000000000001</v>
      </c>
      <c r="J47" s="356">
        <v>133.98000000000002</v>
      </c>
      <c r="K47" s="356">
        <v>134</v>
      </c>
      <c r="L47" s="356">
        <f>K47*(1+'Base Increase'!$A$2)</f>
        <v>138.02000000000001</v>
      </c>
      <c r="M47" s="356">
        <f t="shared" ref="M47:M49" si="3">ROUND(L47,0.1)</f>
        <v>138</v>
      </c>
      <c r="N47" s="356" t="s">
        <v>809</v>
      </c>
      <c r="O47" s="114" t="s">
        <v>5</v>
      </c>
      <c r="P47" s="114" t="s">
        <v>21</v>
      </c>
      <c r="Q47" s="358">
        <f>'Base Increase'!$A$5</f>
        <v>45748</v>
      </c>
      <c r="R47" s="82" t="s">
        <v>391</v>
      </c>
    </row>
    <row r="48" spans="1:18" ht="12.75" customHeight="1" x14ac:dyDescent="0.25">
      <c r="A48" s="87" t="s">
        <v>309</v>
      </c>
      <c r="B48" s="88"/>
      <c r="C48" s="88">
        <v>105</v>
      </c>
      <c r="D48" s="9">
        <v>105</v>
      </c>
      <c r="E48" s="58">
        <v>109</v>
      </c>
      <c r="F48" s="58">
        <v>110</v>
      </c>
      <c r="G48" s="356">
        <v>116</v>
      </c>
      <c r="H48" s="356">
        <v>127.60000000000001</v>
      </c>
      <c r="I48" s="356">
        <v>127.60000000000001</v>
      </c>
      <c r="J48" s="356">
        <v>133.98000000000002</v>
      </c>
      <c r="K48" s="356">
        <v>134</v>
      </c>
      <c r="L48" s="356">
        <f>K48*(1+'Base Increase'!$A$2)</f>
        <v>138.02000000000001</v>
      </c>
      <c r="M48" s="356">
        <f t="shared" si="3"/>
        <v>138</v>
      </c>
      <c r="N48" s="356" t="s">
        <v>809</v>
      </c>
      <c r="O48" s="50" t="s">
        <v>5</v>
      </c>
      <c r="P48" s="50" t="s">
        <v>21</v>
      </c>
      <c r="Q48" s="358">
        <f>'Base Increase'!$A$5</f>
        <v>45748</v>
      </c>
      <c r="R48" s="8" t="s">
        <v>391</v>
      </c>
    </row>
    <row r="49" spans="1:18" ht="12.75" customHeight="1" x14ac:dyDescent="0.25">
      <c r="A49" s="87" t="s">
        <v>310</v>
      </c>
      <c r="B49" s="88"/>
      <c r="C49" s="88">
        <v>105</v>
      </c>
      <c r="D49" s="9">
        <v>105</v>
      </c>
      <c r="E49" s="58">
        <v>109</v>
      </c>
      <c r="F49" s="58">
        <v>110</v>
      </c>
      <c r="G49" s="356">
        <v>116</v>
      </c>
      <c r="H49" s="356">
        <v>127.60000000000001</v>
      </c>
      <c r="I49" s="356">
        <v>127.60000000000001</v>
      </c>
      <c r="J49" s="356">
        <v>133.98000000000002</v>
      </c>
      <c r="K49" s="356">
        <v>134</v>
      </c>
      <c r="L49" s="356">
        <f>K49*(1+'Base Increase'!$A$2)</f>
        <v>138.02000000000001</v>
      </c>
      <c r="M49" s="356">
        <f t="shared" si="3"/>
        <v>138</v>
      </c>
      <c r="N49" s="356" t="s">
        <v>809</v>
      </c>
      <c r="O49" s="50" t="s">
        <v>5</v>
      </c>
      <c r="P49" s="50" t="s">
        <v>21</v>
      </c>
      <c r="Q49" s="358">
        <f>'Base Increase'!$A$5</f>
        <v>45748</v>
      </c>
      <c r="R49" s="8" t="s">
        <v>391</v>
      </c>
    </row>
    <row r="50" spans="1:18" ht="12.75" customHeight="1" x14ac:dyDescent="0.25">
      <c r="A50" s="165"/>
      <c r="B50" s="162"/>
      <c r="C50" s="162"/>
      <c r="D50" s="224"/>
      <c r="E50" s="166"/>
      <c r="F50" s="166"/>
      <c r="G50" s="166"/>
      <c r="H50" s="166"/>
      <c r="I50" s="166"/>
      <c r="J50" s="166"/>
      <c r="K50" s="166"/>
      <c r="L50" s="166"/>
      <c r="M50" s="166"/>
      <c r="N50" s="166"/>
      <c r="O50" s="168"/>
      <c r="P50" s="163"/>
      <c r="Q50" s="167"/>
      <c r="R50" s="165"/>
    </row>
    <row r="51" spans="1:18" ht="12.75" customHeight="1" x14ac:dyDescent="0.25">
      <c r="A51" s="69" t="s">
        <v>427</v>
      </c>
      <c r="B51" s="66"/>
      <c r="C51" s="66"/>
      <c r="D51" s="66"/>
      <c r="E51" s="66"/>
      <c r="F51" s="66"/>
      <c r="G51" s="66"/>
      <c r="H51" s="66"/>
      <c r="I51" s="66"/>
      <c r="J51" s="66"/>
      <c r="K51" s="66"/>
      <c r="L51" s="66"/>
      <c r="M51" s="66"/>
      <c r="N51" s="66"/>
      <c r="O51" s="78"/>
      <c r="P51" s="70"/>
      <c r="Q51" s="72"/>
      <c r="R51" s="73"/>
    </row>
    <row r="52" spans="1:18" ht="12.75" customHeight="1" x14ac:dyDescent="0.25">
      <c r="A52" s="105" t="s">
        <v>425</v>
      </c>
      <c r="B52" s="125"/>
      <c r="C52" s="125"/>
      <c r="D52" s="117"/>
      <c r="E52" s="86"/>
      <c r="F52" s="86"/>
      <c r="G52" s="361"/>
      <c r="H52" s="361"/>
      <c r="I52" s="361"/>
      <c r="J52" s="361"/>
      <c r="K52" s="361"/>
      <c r="L52" s="361"/>
      <c r="M52" s="361"/>
      <c r="N52" s="361"/>
      <c r="O52" s="114"/>
      <c r="P52" s="114"/>
      <c r="Q52" s="114"/>
      <c r="R52" s="114" t="s">
        <v>430</v>
      </c>
    </row>
    <row r="53" spans="1:18" ht="25.5" customHeight="1" x14ac:dyDescent="0.25">
      <c r="A53" s="87" t="s">
        <v>942</v>
      </c>
      <c r="B53" s="88"/>
      <c r="C53" s="88"/>
      <c r="D53" s="360"/>
      <c r="E53" s="356"/>
      <c r="F53" s="356"/>
      <c r="G53" s="356"/>
      <c r="H53" s="356"/>
      <c r="I53" s="356" t="s">
        <v>955</v>
      </c>
      <c r="J53" s="356"/>
      <c r="K53" s="356" t="s">
        <v>955</v>
      </c>
      <c r="L53" s="356"/>
      <c r="M53" s="356" t="s">
        <v>955</v>
      </c>
      <c r="N53" s="356" t="s">
        <v>809</v>
      </c>
      <c r="O53" s="357"/>
      <c r="P53" s="357"/>
      <c r="Q53" s="358">
        <f>'Base Increase'!$A$5</f>
        <v>45748</v>
      </c>
      <c r="R53" s="354" t="s">
        <v>391</v>
      </c>
    </row>
    <row r="54" spans="1:18" ht="12.75" customHeight="1" x14ac:dyDescent="0.25">
      <c r="A54" s="354" t="s">
        <v>930</v>
      </c>
      <c r="B54" s="88"/>
      <c r="C54" s="88"/>
      <c r="D54" s="360"/>
      <c r="E54" s="356"/>
      <c r="F54" s="356"/>
      <c r="G54" s="356"/>
      <c r="H54" s="356"/>
      <c r="I54" s="356">
        <v>200</v>
      </c>
      <c r="J54" s="356">
        <v>210</v>
      </c>
      <c r="K54" s="356">
        <v>200</v>
      </c>
      <c r="L54" s="356">
        <f>K54*(1+'Base Increase'!$A$2)</f>
        <v>206</v>
      </c>
      <c r="M54" s="356">
        <v>230</v>
      </c>
      <c r="N54" s="356" t="s">
        <v>809</v>
      </c>
      <c r="O54" s="32"/>
      <c r="P54" s="357" t="s">
        <v>4</v>
      </c>
      <c r="Q54" s="358">
        <f>'Base Increase'!$A$5</f>
        <v>45748</v>
      </c>
      <c r="R54" s="354" t="s">
        <v>391</v>
      </c>
    </row>
    <row r="55" spans="1:18" ht="12.75" customHeight="1" x14ac:dyDescent="0.25">
      <c r="A55" s="354" t="s">
        <v>931</v>
      </c>
      <c r="B55" s="88"/>
      <c r="C55" s="88"/>
      <c r="D55" s="360"/>
      <c r="E55" s="356"/>
      <c r="F55" s="356"/>
      <c r="G55" s="356"/>
      <c r="H55" s="356"/>
      <c r="I55" s="356">
        <v>100</v>
      </c>
      <c r="J55" s="356">
        <v>105</v>
      </c>
      <c r="K55" s="356">
        <v>100</v>
      </c>
      <c r="L55" s="356">
        <f>K55*(1+'Base Increase'!$A$2)</f>
        <v>103</v>
      </c>
      <c r="M55" s="356">
        <v>115</v>
      </c>
      <c r="N55" s="356" t="s">
        <v>809</v>
      </c>
      <c r="O55" s="32"/>
      <c r="P55" s="357" t="s">
        <v>4</v>
      </c>
      <c r="Q55" s="358">
        <f>'Base Increase'!$A$5</f>
        <v>45748</v>
      </c>
      <c r="R55" s="354" t="s">
        <v>391</v>
      </c>
    </row>
    <row r="56" spans="1:18" ht="65.099999999999994" customHeight="1" x14ac:dyDescent="0.25">
      <c r="A56" s="87" t="s">
        <v>1025</v>
      </c>
      <c r="B56" s="88"/>
      <c r="C56" s="88"/>
      <c r="D56" s="360"/>
      <c r="E56" s="356"/>
      <c r="F56" s="356"/>
      <c r="G56" s="356"/>
      <c r="H56" s="356"/>
      <c r="I56" s="356"/>
      <c r="J56" s="356"/>
      <c r="K56" s="453" t="s">
        <v>1026</v>
      </c>
      <c r="L56" s="453"/>
      <c r="M56" s="453" t="s">
        <v>1122</v>
      </c>
      <c r="N56" s="356" t="s">
        <v>809</v>
      </c>
      <c r="O56" s="357"/>
      <c r="P56" s="357" t="s">
        <v>4</v>
      </c>
      <c r="Q56" s="358">
        <f>'Base Increase'!$A$5</f>
        <v>45748</v>
      </c>
      <c r="R56" s="354" t="s">
        <v>391</v>
      </c>
    </row>
    <row r="57" spans="1:18" ht="12.75" customHeight="1" x14ac:dyDescent="0.25">
      <c r="A57" s="165"/>
      <c r="B57" s="162"/>
      <c r="C57" s="162"/>
      <c r="D57" s="224"/>
      <c r="E57" s="166"/>
      <c r="F57" s="166"/>
      <c r="G57" s="166"/>
      <c r="H57" s="166"/>
      <c r="I57" s="166"/>
      <c r="J57" s="166"/>
      <c r="K57" s="166"/>
      <c r="L57" s="166"/>
      <c r="M57" s="166"/>
      <c r="N57" s="166"/>
      <c r="O57" s="168"/>
      <c r="P57" s="163"/>
      <c r="Q57" s="167"/>
      <c r="R57" s="165"/>
    </row>
    <row r="58" spans="1:18" ht="12.75" customHeight="1" x14ac:dyDescent="0.25">
      <c r="A58" s="69" t="s">
        <v>321</v>
      </c>
      <c r="B58" s="66"/>
      <c r="C58" s="66"/>
      <c r="D58" s="66"/>
      <c r="E58" s="66"/>
      <c r="F58" s="66"/>
      <c r="G58" s="66"/>
      <c r="H58" s="66"/>
      <c r="I58" s="66"/>
      <c r="J58" s="66"/>
      <c r="K58" s="66"/>
      <c r="L58" s="66"/>
      <c r="M58" s="66"/>
      <c r="N58" s="66"/>
      <c r="O58" s="78"/>
      <c r="P58" s="70"/>
      <c r="Q58" s="72"/>
      <c r="R58" s="73"/>
    </row>
    <row r="59" spans="1:18" ht="12.75" customHeight="1" x14ac:dyDescent="0.25">
      <c r="A59" s="165" t="s">
        <v>1118</v>
      </c>
      <c r="B59" s="162"/>
      <c r="C59" s="162"/>
      <c r="D59" s="224"/>
      <c r="E59" s="166"/>
      <c r="F59" s="166"/>
      <c r="G59" s="166"/>
      <c r="H59" s="166"/>
      <c r="I59" s="166"/>
      <c r="J59" s="166"/>
      <c r="K59" s="361"/>
      <c r="L59" s="361"/>
      <c r="M59" s="361">
        <v>0.3</v>
      </c>
      <c r="N59" s="356" t="s">
        <v>809</v>
      </c>
      <c r="O59" s="114"/>
      <c r="P59" s="114" t="s">
        <v>378</v>
      </c>
      <c r="Q59" s="358">
        <f>'Base Increase'!$A$5</f>
        <v>45748</v>
      </c>
      <c r="R59" s="354" t="s">
        <v>391</v>
      </c>
    </row>
    <row r="60" spans="1:18" ht="12.75" customHeight="1" x14ac:dyDescent="0.25">
      <c r="A60" s="165" t="s">
        <v>1119</v>
      </c>
      <c r="B60" s="162"/>
      <c r="C60" s="162"/>
      <c r="D60" s="224"/>
      <c r="E60" s="166"/>
      <c r="F60" s="166"/>
      <c r="G60" s="166"/>
      <c r="H60" s="166"/>
      <c r="I60" s="166"/>
      <c r="J60" s="166"/>
      <c r="K60" s="361"/>
      <c r="L60" s="361"/>
      <c r="M60" s="361">
        <v>0.4</v>
      </c>
      <c r="N60" s="356" t="s">
        <v>809</v>
      </c>
      <c r="O60" s="114"/>
      <c r="P60" s="114" t="s">
        <v>378</v>
      </c>
      <c r="Q60" s="358">
        <f>'Base Increase'!$A$5</f>
        <v>45748</v>
      </c>
      <c r="R60" s="354" t="s">
        <v>391</v>
      </c>
    </row>
    <row r="61" spans="1:18" ht="12.75" customHeight="1" x14ac:dyDescent="0.25">
      <c r="A61" s="165" t="s">
        <v>1120</v>
      </c>
      <c r="B61" s="162"/>
      <c r="C61" s="162"/>
      <c r="D61" s="224"/>
      <c r="E61" s="166"/>
      <c r="F61" s="166"/>
      <c r="G61" s="166"/>
      <c r="H61" s="166"/>
      <c r="I61" s="166"/>
      <c r="J61" s="166"/>
      <c r="K61" s="361"/>
      <c r="L61" s="361"/>
      <c r="M61" s="361">
        <v>0.6</v>
      </c>
      <c r="N61" s="356" t="s">
        <v>809</v>
      </c>
      <c r="O61" s="114"/>
      <c r="P61" s="114" t="s">
        <v>378</v>
      </c>
      <c r="Q61" s="358">
        <f>'Base Increase'!$A$5</f>
        <v>45748</v>
      </c>
      <c r="R61" s="354" t="s">
        <v>391</v>
      </c>
    </row>
    <row r="62" spans="1:18" ht="12.75" customHeight="1" x14ac:dyDescent="0.25">
      <c r="A62" s="165" t="s">
        <v>1121</v>
      </c>
      <c r="B62" s="162"/>
      <c r="C62" s="162"/>
      <c r="D62" s="224"/>
      <c r="E62" s="166"/>
      <c r="F62" s="166"/>
      <c r="G62" s="166"/>
      <c r="H62" s="166"/>
      <c r="I62" s="166"/>
      <c r="J62" s="166"/>
      <c r="K62" s="361"/>
      <c r="L62" s="361"/>
      <c r="M62" s="361">
        <v>0.7</v>
      </c>
      <c r="N62" s="356" t="s">
        <v>809</v>
      </c>
      <c r="O62" s="114"/>
      <c r="P62" s="114" t="s">
        <v>378</v>
      </c>
      <c r="Q62" s="358">
        <f>'Base Increase'!$A$5</f>
        <v>45748</v>
      </c>
      <c r="R62" s="354" t="s">
        <v>391</v>
      </c>
    </row>
    <row r="63" spans="1:18" ht="12.75" customHeight="1" x14ac:dyDescent="0.25">
      <c r="A63" s="165"/>
      <c r="B63" s="162"/>
      <c r="C63" s="162"/>
      <c r="D63" s="224"/>
      <c r="E63" s="166"/>
      <c r="F63" s="166"/>
      <c r="G63" s="166"/>
      <c r="H63" s="166"/>
      <c r="I63" s="166"/>
      <c r="J63" s="166"/>
      <c r="K63" s="166"/>
      <c r="L63" s="166"/>
      <c r="M63" s="166"/>
      <c r="N63" s="166"/>
      <c r="O63" s="168"/>
      <c r="P63" s="163"/>
      <c r="Q63" s="167"/>
      <c r="R63" s="165"/>
    </row>
    <row r="64" spans="1:18" ht="12.75" customHeight="1" x14ac:dyDescent="0.25">
      <c r="A64" s="69" t="s">
        <v>428</v>
      </c>
      <c r="B64" s="66"/>
      <c r="C64" s="66"/>
      <c r="D64" s="66"/>
      <c r="E64" s="66"/>
      <c r="F64" s="66"/>
      <c r="G64" s="66"/>
      <c r="H64" s="66"/>
      <c r="I64" s="66"/>
      <c r="J64" s="66"/>
      <c r="K64" s="66"/>
      <c r="L64" s="66"/>
      <c r="M64" s="66"/>
      <c r="N64" s="66"/>
      <c r="O64" s="78"/>
      <c r="P64" s="70"/>
      <c r="Q64" s="72"/>
      <c r="R64" s="73"/>
    </row>
    <row r="65" spans="1:18" ht="12.75" customHeight="1" x14ac:dyDescent="0.25">
      <c r="A65" s="105" t="s">
        <v>426</v>
      </c>
      <c r="B65" s="125"/>
      <c r="C65" s="125"/>
      <c r="D65" s="117"/>
      <c r="E65" s="86"/>
      <c r="F65" s="86"/>
      <c r="G65" s="361"/>
      <c r="H65" s="361"/>
      <c r="I65" s="361"/>
      <c r="J65" s="361"/>
      <c r="K65" s="361"/>
      <c r="L65" s="361"/>
      <c r="M65" s="361"/>
      <c r="N65" s="361"/>
      <c r="O65" s="114"/>
      <c r="P65" s="114"/>
      <c r="Q65" s="114"/>
      <c r="R65" s="114" t="s">
        <v>430</v>
      </c>
    </row>
  </sheetData>
  <dataValidations disablePrompts="1" count="1">
    <dataValidation type="list" allowBlank="1" showInputMessage="1" showErrorMessage="1" sqref="P46 P51 P64 P37 P58" xr:uid="{00000000-0002-0000-0900-000000000000}">
      <formula1>"Inclusive, Excluding, N/A"</formula1>
    </dataValidation>
  </dataValidations>
  <hyperlinks>
    <hyperlink ref="A52" r:id="rId1" display="Fees are set nationally. Use the fee calculator on the ePlanning Portal" xr:uid="{00000000-0004-0000-0900-000000000000}"/>
    <hyperlink ref="A65" r:id="rId2" display="Fees are set nationally. Use the fee calculator on the eStandards Portal" xr:uid="{00000000-0004-0000-0900-000001000000}"/>
  </hyperlinks>
  <pageMargins left="0.23622047244094491" right="0.23622047244094491" top="0.74803149606299213" bottom="0.74803149606299213" header="0.31496062992125984" footer="0.31496062992125984"/>
  <pageSetup paperSize="9" scale="89" fitToHeight="0" orientation="landscape" r:id="rId3"/>
  <headerFooter>
    <oddFooter>&amp;C&amp;P</oddFooter>
  </headerFooter>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T240"/>
  <sheetViews>
    <sheetView zoomScaleNormal="100" zoomScaleSheetLayoutView="100" workbookViewId="0">
      <selection activeCell="A39" sqref="A39"/>
    </sheetView>
  </sheetViews>
  <sheetFormatPr defaultColWidth="9" defaultRowHeight="12.75" x14ac:dyDescent="0.25"/>
  <cols>
    <col min="1" max="1" width="81.25" style="6" customWidth="1"/>
    <col min="2" max="2" width="6.875" style="6" hidden="1" customWidth="1"/>
    <col min="3" max="3" width="8.625" style="6" hidden="1" customWidth="1"/>
    <col min="4" max="12" width="8.625" style="223" hidden="1" customWidth="1"/>
    <col min="13" max="13" width="11.75" style="223" customWidth="1"/>
    <col min="14" max="14" width="22.625" style="244" hidden="1" customWidth="1"/>
    <col min="15" max="15" width="19.625" style="6" customWidth="1"/>
    <col min="16" max="16" width="8.625" style="6" customWidth="1"/>
    <col min="17" max="17" width="12.625" style="6" customWidth="1"/>
    <col min="18" max="18" width="14.625" style="6" customWidth="1"/>
    <col min="19" max="16384" width="9" style="6"/>
  </cols>
  <sheetData>
    <row r="1" spans="1:20" ht="25.5" x14ac:dyDescent="0.25">
      <c r="A1" s="74" t="s">
        <v>256</v>
      </c>
      <c r="B1" s="54" t="s">
        <v>0</v>
      </c>
      <c r="C1" s="54" t="s">
        <v>8</v>
      </c>
      <c r="D1" s="54" t="s">
        <v>593</v>
      </c>
      <c r="E1" s="54" t="s">
        <v>791</v>
      </c>
      <c r="F1" s="54" t="s">
        <v>795</v>
      </c>
      <c r="G1" s="54" t="s">
        <v>853</v>
      </c>
      <c r="H1" s="432" t="s">
        <v>919</v>
      </c>
      <c r="I1" s="54" t="s">
        <v>918</v>
      </c>
      <c r="J1" s="432" t="s">
        <v>989</v>
      </c>
      <c r="K1" s="54" t="s">
        <v>990</v>
      </c>
      <c r="L1" s="432" t="s">
        <v>1089</v>
      </c>
      <c r="M1" s="54" t="s">
        <v>1090</v>
      </c>
      <c r="N1" s="54" t="s">
        <v>805</v>
      </c>
      <c r="O1" s="74" t="s">
        <v>216</v>
      </c>
      <c r="P1" s="74" t="s">
        <v>2</v>
      </c>
      <c r="Q1" s="75" t="s">
        <v>3</v>
      </c>
      <c r="R1" s="53" t="s">
        <v>1</v>
      </c>
    </row>
    <row r="2" spans="1:20" ht="12.75" hidden="1" customHeight="1" x14ac:dyDescent="0.25">
      <c r="A2" s="69" t="s">
        <v>257</v>
      </c>
      <c r="B2" s="62"/>
      <c r="C2" s="62"/>
      <c r="D2" s="62"/>
      <c r="E2" s="62"/>
      <c r="F2" s="62"/>
      <c r="G2" s="62"/>
      <c r="H2" s="66"/>
      <c r="I2" s="66"/>
      <c r="J2" s="66"/>
      <c r="K2" s="66"/>
      <c r="L2" s="66"/>
      <c r="M2" s="66"/>
      <c r="N2" s="62"/>
      <c r="O2" s="83"/>
      <c r="P2" s="83"/>
      <c r="Q2" s="84"/>
      <c r="R2" s="64"/>
    </row>
    <row r="3" spans="1:20" ht="12.75" hidden="1" customHeight="1" x14ac:dyDescent="0.25">
      <c r="A3" s="82" t="s">
        <v>258</v>
      </c>
      <c r="B3" s="86"/>
      <c r="C3" s="86">
        <v>60</v>
      </c>
      <c r="D3" s="86">
        <v>62</v>
      </c>
      <c r="E3" s="86">
        <v>63</v>
      </c>
      <c r="F3" s="86">
        <v>64</v>
      </c>
      <c r="G3" s="356">
        <v>69</v>
      </c>
      <c r="H3" s="356">
        <v>75.900000000000006</v>
      </c>
      <c r="I3" s="356">
        <v>75.900000000000006</v>
      </c>
      <c r="J3" s="356">
        <v>79.695000000000007</v>
      </c>
      <c r="K3" s="356">
        <v>79.7</v>
      </c>
      <c r="L3" s="356">
        <f>K3*(1+'Base Increase'!$A$2)</f>
        <v>82.091000000000008</v>
      </c>
      <c r="M3" s="356">
        <f>MROUND(L3,0.1)</f>
        <v>82.100000000000009</v>
      </c>
      <c r="N3" s="282" t="s">
        <v>834</v>
      </c>
      <c r="O3" s="82" t="s">
        <v>383</v>
      </c>
      <c r="P3" s="82" t="s">
        <v>378</v>
      </c>
      <c r="Q3" s="358">
        <f>'Base Increase'!$A$5</f>
        <v>45748</v>
      </c>
      <c r="R3" s="82" t="s">
        <v>391</v>
      </c>
    </row>
    <row r="4" spans="1:20" ht="12.75" hidden="1" customHeight="1" x14ac:dyDescent="0.25">
      <c r="A4" s="8" t="s">
        <v>259</v>
      </c>
      <c r="B4" s="9"/>
      <c r="C4" s="9">
        <v>25</v>
      </c>
      <c r="D4" s="9">
        <v>26</v>
      </c>
      <c r="E4" s="9">
        <v>27</v>
      </c>
      <c r="F4" s="9">
        <v>27</v>
      </c>
      <c r="G4" s="356">
        <v>29</v>
      </c>
      <c r="H4" s="356">
        <v>31.900000000000002</v>
      </c>
      <c r="I4" s="356">
        <v>31.900000000000002</v>
      </c>
      <c r="J4" s="356">
        <v>33.495000000000005</v>
      </c>
      <c r="K4" s="356">
        <v>33.5</v>
      </c>
      <c r="L4" s="356">
        <f>K4*(1+'Base Increase'!$A$2)</f>
        <v>34.505000000000003</v>
      </c>
      <c r="M4" s="356">
        <f t="shared" ref="M4:M5" si="0">MROUND(L4,0.1)</f>
        <v>34.5</v>
      </c>
      <c r="N4" s="282" t="s">
        <v>834</v>
      </c>
      <c r="O4" s="8" t="s">
        <v>390</v>
      </c>
      <c r="P4" s="8" t="s">
        <v>378</v>
      </c>
      <c r="Q4" s="358">
        <f>'Base Increase'!$A$5</f>
        <v>45748</v>
      </c>
      <c r="R4" s="8" t="s">
        <v>391</v>
      </c>
    </row>
    <row r="5" spans="1:20" ht="12.75" hidden="1" customHeight="1" x14ac:dyDescent="0.25">
      <c r="A5" s="8" t="s">
        <v>260</v>
      </c>
      <c r="B5" s="9"/>
      <c r="C5" s="9">
        <v>25</v>
      </c>
      <c r="D5" s="9">
        <v>26</v>
      </c>
      <c r="E5" s="9">
        <v>27</v>
      </c>
      <c r="F5" s="9">
        <v>27</v>
      </c>
      <c r="G5" s="356">
        <v>29</v>
      </c>
      <c r="H5" s="356">
        <v>31.900000000000002</v>
      </c>
      <c r="I5" s="356">
        <v>31.900000000000002</v>
      </c>
      <c r="J5" s="356">
        <v>33.495000000000005</v>
      </c>
      <c r="K5" s="356">
        <v>33.5</v>
      </c>
      <c r="L5" s="356">
        <f>K5*(1+'Base Increase'!$A$2)</f>
        <v>34.505000000000003</v>
      </c>
      <c r="M5" s="356">
        <f t="shared" si="0"/>
        <v>34.5</v>
      </c>
      <c r="N5" s="282" t="s">
        <v>834</v>
      </c>
      <c r="O5" s="8" t="s">
        <v>251</v>
      </c>
      <c r="P5" s="8" t="s">
        <v>378</v>
      </c>
      <c r="Q5" s="358">
        <f>'Base Increase'!$A$5</f>
        <v>45748</v>
      </c>
      <c r="R5" s="8" t="s">
        <v>391</v>
      </c>
      <c r="T5" s="359"/>
    </row>
    <row r="6" spans="1:20" ht="12.75" hidden="1" customHeight="1" x14ac:dyDescent="0.25">
      <c r="A6" s="180"/>
      <c r="B6" s="181"/>
      <c r="C6" s="181"/>
      <c r="D6" s="181"/>
      <c r="E6" s="181"/>
      <c r="F6" s="181"/>
      <c r="G6" s="181"/>
      <c r="H6" s="181"/>
      <c r="I6" s="181"/>
      <c r="J6" s="181"/>
      <c r="K6" s="181"/>
      <c r="L6" s="181"/>
      <c r="M6" s="181"/>
      <c r="N6" s="181"/>
      <c r="O6" s="180"/>
      <c r="P6" s="180"/>
      <c r="Q6" s="182"/>
      <c r="R6" s="180"/>
    </row>
    <row r="7" spans="1:20" ht="12.75" customHeight="1" x14ac:dyDescent="0.25">
      <c r="A7" s="69" t="s">
        <v>261</v>
      </c>
      <c r="B7" s="62"/>
      <c r="C7" s="62"/>
      <c r="D7" s="62"/>
      <c r="E7" s="62"/>
      <c r="F7" s="62"/>
      <c r="G7" s="62"/>
      <c r="H7" s="62"/>
      <c r="I7" s="62"/>
      <c r="J7" s="62"/>
      <c r="K7" s="62"/>
      <c r="L7" s="62"/>
      <c r="M7" s="62"/>
      <c r="N7" s="62"/>
      <c r="O7" s="83"/>
      <c r="P7" s="83"/>
      <c r="Q7" s="84"/>
      <c r="R7" s="64"/>
    </row>
    <row r="8" spans="1:20" ht="12.75" customHeight="1" x14ac:dyDescent="0.25">
      <c r="A8" s="82" t="s">
        <v>1027</v>
      </c>
      <c r="B8" s="86"/>
      <c r="C8" s="86">
        <v>355</v>
      </c>
      <c r="D8" s="86">
        <v>365</v>
      </c>
      <c r="E8" s="86">
        <v>373</v>
      </c>
      <c r="F8" s="86">
        <v>377</v>
      </c>
      <c r="G8" s="356">
        <v>405</v>
      </c>
      <c r="H8" s="356">
        <v>445.50000000000006</v>
      </c>
      <c r="I8" s="356">
        <v>445.5</v>
      </c>
      <c r="J8" s="356">
        <v>467.77500000000003</v>
      </c>
      <c r="K8" s="356">
        <v>445</v>
      </c>
      <c r="L8" s="356">
        <f>K8*(1+'Base Increase'!$A$2)</f>
        <v>458.35</v>
      </c>
      <c r="M8" s="356">
        <f>MROUND(L8,1)</f>
        <v>458</v>
      </c>
      <c r="N8" s="282" t="s">
        <v>834</v>
      </c>
      <c r="O8" s="82" t="s">
        <v>383</v>
      </c>
      <c r="P8" s="82" t="s">
        <v>378</v>
      </c>
      <c r="Q8" s="358">
        <v>45748</v>
      </c>
      <c r="R8" s="82" t="s">
        <v>391</v>
      </c>
    </row>
    <row r="9" spans="1:20" ht="12.75" customHeight="1" x14ac:dyDescent="0.25">
      <c r="A9" s="8" t="s">
        <v>1174</v>
      </c>
      <c r="B9" s="9"/>
      <c r="C9" s="9">
        <v>130</v>
      </c>
      <c r="D9" s="9">
        <v>134</v>
      </c>
      <c r="E9" s="9">
        <v>137</v>
      </c>
      <c r="F9" s="9">
        <v>139</v>
      </c>
      <c r="G9" s="356">
        <v>149</v>
      </c>
      <c r="H9" s="356">
        <v>163.9</v>
      </c>
      <c r="I9" s="356">
        <v>163.9</v>
      </c>
      <c r="J9" s="356">
        <v>172.09500000000003</v>
      </c>
      <c r="K9" s="356">
        <v>207</v>
      </c>
      <c r="L9" s="356">
        <f>K9*(1+'Base Increase'!$A$2)</f>
        <v>213.21</v>
      </c>
      <c r="M9" s="356">
        <f t="shared" ref="M9:M28" si="1">MROUND(L9,1)</f>
        <v>213</v>
      </c>
      <c r="N9" s="282" t="s">
        <v>834</v>
      </c>
      <c r="O9" s="8" t="s">
        <v>383</v>
      </c>
      <c r="P9" s="8" t="s">
        <v>378</v>
      </c>
      <c r="Q9" s="358">
        <v>45748</v>
      </c>
      <c r="R9" s="8" t="s">
        <v>391</v>
      </c>
    </row>
    <row r="10" spans="1:20" ht="12.75" customHeight="1" x14ac:dyDescent="0.25">
      <c r="A10" s="354" t="s">
        <v>1152</v>
      </c>
      <c r="B10" s="360"/>
      <c r="C10" s="360"/>
      <c r="D10" s="360"/>
      <c r="E10" s="360"/>
      <c r="F10" s="360"/>
      <c r="G10" s="356"/>
      <c r="H10" s="356"/>
      <c r="I10" s="356"/>
      <c r="J10" s="356"/>
      <c r="K10" s="356">
        <v>310</v>
      </c>
      <c r="L10" s="356">
        <f>K10*(1+'Base Increase'!$A$2)</f>
        <v>319.3</v>
      </c>
      <c r="M10" s="356">
        <f t="shared" si="1"/>
        <v>319</v>
      </c>
      <c r="N10" s="353" t="s">
        <v>834</v>
      </c>
      <c r="O10" s="354" t="s">
        <v>383</v>
      </c>
      <c r="P10" s="354" t="s">
        <v>378</v>
      </c>
      <c r="Q10" s="358">
        <v>45748</v>
      </c>
      <c r="R10" s="354" t="s">
        <v>391</v>
      </c>
    </row>
    <row r="11" spans="1:20" ht="12.75" hidden="1" customHeight="1" x14ac:dyDescent="0.25">
      <c r="A11" s="354" t="s">
        <v>1003</v>
      </c>
      <c r="B11" s="360"/>
      <c r="C11" s="360"/>
      <c r="D11" s="360"/>
      <c r="E11" s="360"/>
      <c r="F11" s="360"/>
      <c r="G11" s="356"/>
      <c r="H11" s="356"/>
      <c r="I11" s="356"/>
      <c r="J11" s="356"/>
      <c r="K11" s="356">
        <v>445</v>
      </c>
      <c r="L11" s="356">
        <f>K11*(1+'Base Increase'!$A$2)</f>
        <v>458.35</v>
      </c>
      <c r="M11" s="356">
        <f t="shared" si="1"/>
        <v>458</v>
      </c>
      <c r="N11" s="353" t="s">
        <v>834</v>
      </c>
      <c r="O11" s="354" t="s">
        <v>383</v>
      </c>
      <c r="P11" s="354" t="s">
        <v>378</v>
      </c>
      <c r="Q11" s="358">
        <v>45748</v>
      </c>
      <c r="R11" s="354" t="s">
        <v>391</v>
      </c>
    </row>
    <row r="12" spans="1:20" ht="12.75" customHeight="1" x14ac:dyDescent="0.25">
      <c r="A12" s="8" t="s">
        <v>262</v>
      </c>
      <c r="B12" s="9"/>
      <c r="C12" s="9">
        <v>28</v>
      </c>
      <c r="D12" s="9">
        <v>29</v>
      </c>
      <c r="E12" s="9">
        <v>30</v>
      </c>
      <c r="F12" s="9">
        <v>30</v>
      </c>
      <c r="G12" s="356">
        <v>32</v>
      </c>
      <c r="H12" s="356">
        <v>35.200000000000003</v>
      </c>
      <c r="I12" s="356">
        <v>35.200000000000003</v>
      </c>
      <c r="J12" s="356">
        <v>36.960000000000008</v>
      </c>
      <c r="K12" s="356">
        <v>20</v>
      </c>
      <c r="L12" s="356">
        <f>K12*(1+'Base Increase'!$A$2)</f>
        <v>20.6</v>
      </c>
      <c r="M12" s="356">
        <f t="shared" si="1"/>
        <v>21</v>
      </c>
      <c r="N12" s="353" t="s">
        <v>834</v>
      </c>
      <c r="O12" s="354" t="s">
        <v>383</v>
      </c>
      <c r="P12" s="354" t="s">
        <v>378</v>
      </c>
      <c r="Q12" s="358">
        <v>45748</v>
      </c>
      <c r="R12" s="354" t="s">
        <v>391</v>
      </c>
    </row>
    <row r="13" spans="1:20" ht="12.75" customHeight="1" x14ac:dyDescent="0.25">
      <c r="A13" s="8" t="s">
        <v>263</v>
      </c>
      <c r="B13" s="9"/>
      <c r="C13" s="9">
        <v>31</v>
      </c>
      <c r="D13" s="9">
        <v>32</v>
      </c>
      <c r="E13" s="9">
        <v>33</v>
      </c>
      <c r="F13" s="9">
        <v>33</v>
      </c>
      <c r="G13" s="356">
        <v>35</v>
      </c>
      <c r="H13" s="356">
        <v>38.5</v>
      </c>
      <c r="I13" s="356">
        <v>38.5</v>
      </c>
      <c r="J13" s="356">
        <v>40.425000000000004</v>
      </c>
      <c r="K13" s="356">
        <v>20</v>
      </c>
      <c r="L13" s="356">
        <f>K13*(1+'Base Increase'!$A$2)</f>
        <v>20.6</v>
      </c>
      <c r="M13" s="356">
        <f t="shared" si="1"/>
        <v>21</v>
      </c>
      <c r="N13" s="353" t="s">
        <v>834</v>
      </c>
      <c r="O13" s="354" t="s">
        <v>383</v>
      </c>
      <c r="P13" s="354" t="s">
        <v>378</v>
      </c>
      <c r="Q13" s="358">
        <v>45748</v>
      </c>
      <c r="R13" s="354" t="s">
        <v>391</v>
      </c>
    </row>
    <row r="14" spans="1:20" ht="12.75" customHeight="1" x14ac:dyDescent="0.25">
      <c r="A14" s="8" t="s">
        <v>264</v>
      </c>
      <c r="B14" s="9"/>
      <c r="C14" s="9">
        <v>31</v>
      </c>
      <c r="D14" s="9">
        <v>29</v>
      </c>
      <c r="E14" s="9">
        <v>30</v>
      </c>
      <c r="F14" s="9">
        <v>30</v>
      </c>
      <c r="G14" s="356">
        <v>32</v>
      </c>
      <c r="H14" s="356">
        <v>35.200000000000003</v>
      </c>
      <c r="I14" s="356">
        <v>35.200000000000003</v>
      </c>
      <c r="J14" s="356">
        <v>36.960000000000008</v>
      </c>
      <c r="K14" s="356">
        <v>20</v>
      </c>
      <c r="L14" s="356">
        <f>K14*(1+'Base Increase'!$A$2)</f>
        <v>20.6</v>
      </c>
      <c r="M14" s="356">
        <f t="shared" si="1"/>
        <v>21</v>
      </c>
      <c r="N14" s="353" t="s">
        <v>834</v>
      </c>
      <c r="O14" s="354" t="s">
        <v>383</v>
      </c>
      <c r="P14" s="354" t="s">
        <v>378</v>
      </c>
      <c r="Q14" s="358">
        <v>45748</v>
      </c>
      <c r="R14" s="354" t="s">
        <v>391</v>
      </c>
    </row>
    <row r="15" spans="1:20" ht="12.75" customHeight="1" x14ac:dyDescent="0.25">
      <c r="A15" s="8" t="s">
        <v>265</v>
      </c>
      <c r="B15" s="9"/>
      <c r="C15" s="9">
        <v>30</v>
      </c>
      <c r="D15" s="9">
        <v>32</v>
      </c>
      <c r="E15" s="9">
        <v>33</v>
      </c>
      <c r="F15" s="9">
        <v>33</v>
      </c>
      <c r="G15" s="356">
        <v>35</v>
      </c>
      <c r="H15" s="356">
        <v>38.5</v>
      </c>
      <c r="I15" s="356">
        <v>38.5</v>
      </c>
      <c r="J15" s="356">
        <v>40.425000000000004</v>
      </c>
      <c r="K15" s="356">
        <v>20</v>
      </c>
      <c r="L15" s="356">
        <f>K15*(1+'Base Increase'!$A$2)</f>
        <v>20.6</v>
      </c>
      <c r="M15" s="356">
        <f t="shared" si="1"/>
        <v>21</v>
      </c>
      <c r="N15" s="353" t="s">
        <v>834</v>
      </c>
      <c r="O15" s="354" t="s">
        <v>383</v>
      </c>
      <c r="P15" s="354" t="s">
        <v>378</v>
      </c>
      <c r="Q15" s="358">
        <v>45748</v>
      </c>
      <c r="R15" s="354" t="s">
        <v>391</v>
      </c>
    </row>
    <row r="16" spans="1:20" ht="12.75" customHeight="1" x14ac:dyDescent="0.25">
      <c r="A16" s="8" t="s">
        <v>266</v>
      </c>
      <c r="B16" s="9"/>
      <c r="C16" s="9">
        <v>27</v>
      </c>
      <c r="D16" s="9">
        <v>28</v>
      </c>
      <c r="E16" s="9">
        <v>29</v>
      </c>
      <c r="F16" s="9">
        <v>30</v>
      </c>
      <c r="G16" s="356">
        <v>31</v>
      </c>
      <c r="H16" s="356">
        <v>34.1</v>
      </c>
      <c r="I16" s="356">
        <v>34.1</v>
      </c>
      <c r="J16" s="356">
        <v>35.805</v>
      </c>
      <c r="K16" s="356">
        <v>20</v>
      </c>
      <c r="L16" s="356">
        <f>K16*(1+'Base Increase'!$A$2)</f>
        <v>20.6</v>
      </c>
      <c r="M16" s="356">
        <f t="shared" si="1"/>
        <v>21</v>
      </c>
      <c r="N16" s="353" t="s">
        <v>834</v>
      </c>
      <c r="O16" s="354" t="s">
        <v>383</v>
      </c>
      <c r="P16" s="354" t="s">
        <v>378</v>
      </c>
      <c r="Q16" s="358">
        <v>45748</v>
      </c>
      <c r="R16" s="354" t="s">
        <v>391</v>
      </c>
    </row>
    <row r="17" spans="1:18" ht="12.75" customHeight="1" x14ac:dyDescent="0.25">
      <c r="A17" s="8" t="s">
        <v>267</v>
      </c>
      <c r="B17" s="9"/>
      <c r="C17" s="9">
        <v>25</v>
      </c>
      <c r="D17" s="9">
        <v>26</v>
      </c>
      <c r="E17" s="9">
        <v>27</v>
      </c>
      <c r="F17" s="9">
        <v>27</v>
      </c>
      <c r="G17" s="356">
        <v>29</v>
      </c>
      <c r="H17" s="356">
        <v>31.900000000000002</v>
      </c>
      <c r="I17" s="356">
        <v>31.900000000000002</v>
      </c>
      <c r="J17" s="356">
        <v>33.495000000000005</v>
      </c>
      <c r="K17" s="356">
        <v>34</v>
      </c>
      <c r="L17" s="356">
        <f>K17*(1+'Base Increase'!$A$2)</f>
        <v>35.020000000000003</v>
      </c>
      <c r="M17" s="356">
        <f t="shared" si="1"/>
        <v>35</v>
      </c>
      <c r="N17" s="353" t="s">
        <v>834</v>
      </c>
      <c r="O17" s="354" t="s">
        <v>383</v>
      </c>
      <c r="P17" s="354" t="s">
        <v>378</v>
      </c>
      <c r="Q17" s="358">
        <v>45748</v>
      </c>
      <c r="R17" s="354" t="s">
        <v>391</v>
      </c>
    </row>
    <row r="18" spans="1:18" ht="12.75" hidden="1" customHeight="1" x14ac:dyDescent="0.25">
      <c r="A18" s="8" t="s">
        <v>386</v>
      </c>
      <c r="B18" s="9"/>
      <c r="C18" s="9">
        <v>123</v>
      </c>
      <c r="D18" s="9">
        <v>126</v>
      </c>
      <c r="E18" s="9">
        <v>129</v>
      </c>
      <c r="F18" s="9">
        <v>131</v>
      </c>
      <c r="G18" s="356">
        <v>141</v>
      </c>
      <c r="H18" s="356">
        <v>155.10000000000002</v>
      </c>
      <c r="I18" s="356">
        <v>155.10000000000002</v>
      </c>
      <c r="J18" s="356">
        <v>162.85500000000002</v>
      </c>
      <c r="K18" s="356">
        <v>89</v>
      </c>
      <c r="L18" s="356">
        <f>K18*(1+'Base Increase'!$A$2)</f>
        <v>91.67</v>
      </c>
      <c r="M18" s="356">
        <f t="shared" si="1"/>
        <v>92</v>
      </c>
      <c r="N18" s="353" t="s">
        <v>834</v>
      </c>
      <c r="O18" s="354" t="s">
        <v>383</v>
      </c>
      <c r="P18" s="354" t="s">
        <v>378</v>
      </c>
      <c r="Q18" s="358">
        <v>45748</v>
      </c>
      <c r="R18" s="354" t="s">
        <v>391</v>
      </c>
    </row>
    <row r="19" spans="1:18" ht="12.75" hidden="1" customHeight="1" x14ac:dyDescent="0.25">
      <c r="A19" s="8" t="s">
        <v>268</v>
      </c>
      <c r="B19" s="9"/>
      <c r="C19" s="9">
        <v>130</v>
      </c>
      <c r="D19" s="9">
        <v>126</v>
      </c>
      <c r="E19" s="9">
        <v>129</v>
      </c>
      <c r="F19" s="9">
        <v>131</v>
      </c>
      <c r="G19" s="356">
        <v>141</v>
      </c>
      <c r="H19" s="356">
        <v>155.10000000000002</v>
      </c>
      <c r="I19" s="356">
        <v>155.10000000000002</v>
      </c>
      <c r="J19" s="356">
        <v>162.85500000000002</v>
      </c>
      <c r="K19" s="356">
        <v>162.9</v>
      </c>
      <c r="L19" s="356">
        <f>K19*(1+'Base Increase'!$A$2)</f>
        <v>167.78700000000001</v>
      </c>
      <c r="M19" s="356">
        <f t="shared" si="1"/>
        <v>168</v>
      </c>
      <c r="N19" s="353" t="s">
        <v>834</v>
      </c>
      <c r="O19" s="354" t="s">
        <v>383</v>
      </c>
      <c r="P19" s="354" t="s">
        <v>378</v>
      </c>
      <c r="Q19" s="358">
        <v>45748</v>
      </c>
      <c r="R19" s="354" t="s">
        <v>391</v>
      </c>
    </row>
    <row r="20" spans="1:18" ht="12.75" hidden="1" customHeight="1" x14ac:dyDescent="0.25">
      <c r="A20" s="8" t="s">
        <v>269</v>
      </c>
      <c r="B20" s="9"/>
      <c r="C20" s="9">
        <v>74</v>
      </c>
      <c r="D20" s="9">
        <v>74</v>
      </c>
      <c r="E20" s="9">
        <v>76</v>
      </c>
      <c r="F20" s="9">
        <v>74</v>
      </c>
      <c r="G20" s="356">
        <v>74</v>
      </c>
      <c r="H20" s="356">
        <v>81.400000000000006</v>
      </c>
      <c r="I20" s="356">
        <v>81.400000000000006</v>
      </c>
      <c r="J20" s="356">
        <v>85.470000000000013</v>
      </c>
      <c r="K20" s="356">
        <v>85.5</v>
      </c>
      <c r="L20" s="356">
        <f>K20*(1+'Base Increase'!$A$2)</f>
        <v>88.064999999999998</v>
      </c>
      <c r="M20" s="356">
        <f t="shared" si="1"/>
        <v>88</v>
      </c>
      <c r="N20" s="353" t="s">
        <v>834</v>
      </c>
      <c r="O20" s="354" t="s">
        <v>383</v>
      </c>
      <c r="P20" s="354" t="s">
        <v>378</v>
      </c>
      <c r="Q20" s="358">
        <v>45748</v>
      </c>
      <c r="R20" s="354" t="s">
        <v>391</v>
      </c>
    </row>
    <row r="21" spans="1:18" ht="12.75" hidden="1" customHeight="1" x14ac:dyDescent="0.25">
      <c r="A21" s="8" t="s">
        <v>270</v>
      </c>
      <c r="B21" s="9"/>
      <c r="C21" s="9">
        <v>150</v>
      </c>
      <c r="D21" s="9">
        <v>150</v>
      </c>
      <c r="E21" s="9">
        <v>153</v>
      </c>
      <c r="F21" s="9">
        <v>150</v>
      </c>
      <c r="G21" s="356">
        <v>150</v>
      </c>
      <c r="H21" s="356">
        <v>165</v>
      </c>
      <c r="I21" s="356">
        <v>165</v>
      </c>
      <c r="J21" s="356">
        <v>173.25</v>
      </c>
      <c r="K21" s="356">
        <v>173.3</v>
      </c>
      <c r="L21" s="356">
        <f>K21*(1+'Base Increase'!$A$2)</f>
        <v>178.49900000000002</v>
      </c>
      <c r="M21" s="356">
        <f t="shared" si="1"/>
        <v>178</v>
      </c>
      <c r="N21" s="353" t="s">
        <v>834</v>
      </c>
      <c r="O21" s="354" t="s">
        <v>383</v>
      </c>
      <c r="P21" s="354" t="s">
        <v>378</v>
      </c>
      <c r="Q21" s="358">
        <v>45748</v>
      </c>
      <c r="R21" s="354" t="s">
        <v>391</v>
      </c>
    </row>
    <row r="22" spans="1:18" ht="12.75" hidden="1" customHeight="1" x14ac:dyDescent="0.25">
      <c r="A22" s="8" t="s">
        <v>271</v>
      </c>
      <c r="B22" s="9"/>
      <c r="C22" s="9">
        <v>130</v>
      </c>
      <c r="D22" s="9">
        <v>134</v>
      </c>
      <c r="E22" s="9">
        <v>137</v>
      </c>
      <c r="F22" s="9">
        <v>139</v>
      </c>
      <c r="G22" s="356">
        <v>149</v>
      </c>
      <c r="H22" s="356">
        <v>163.9</v>
      </c>
      <c r="I22" s="356">
        <v>163.9</v>
      </c>
      <c r="J22" s="356">
        <v>172.09500000000003</v>
      </c>
      <c r="K22" s="356">
        <v>172.10000000000002</v>
      </c>
      <c r="L22" s="356">
        <f>K22*(1+'Base Increase'!$A$2)</f>
        <v>177.26300000000003</v>
      </c>
      <c r="M22" s="356">
        <f t="shared" si="1"/>
        <v>177</v>
      </c>
      <c r="N22" s="353" t="s">
        <v>834</v>
      </c>
      <c r="O22" s="354" t="s">
        <v>383</v>
      </c>
      <c r="P22" s="354" t="s">
        <v>378</v>
      </c>
      <c r="Q22" s="358">
        <v>45748</v>
      </c>
      <c r="R22" s="354" t="s">
        <v>391</v>
      </c>
    </row>
    <row r="23" spans="1:18" ht="12.75" customHeight="1" x14ac:dyDescent="0.25">
      <c r="A23" s="354" t="s">
        <v>1028</v>
      </c>
      <c r="B23" s="360"/>
      <c r="C23" s="360"/>
      <c r="D23" s="360"/>
      <c r="E23" s="360"/>
      <c r="F23" s="360"/>
      <c r="G23" s="356"/>
      <c r="H23" s="356"/>
      <c r="I23" s="356"/>
      <c r="J23" s="356"/>
      <c r="K23" s="356">
        <v>89</v>
      </c>
      <c r="L23" s="356">
        <f>K23*(1+'Base Increase'!$A$2)</f>
        <v>91.67</v>
      </c>
      <c r="M23" s="356">
        <f t="shared" si="1"/>
        <v>92</v>
      </c>
      <c r="N23" s="353" t="s">
        <v>834</v>
      </c>
      <c r="O23" s="354" t="s">
        <v>383</v>
      </c>
      <c r="P23" s="354" t="s">
        <v>378</v>
      </c>
      <c r="Q23" s="358">
        <v>45748</v>
      </c>
      <c r="R23" s="354" t="s">
        <v>391</v>
      </c>
    </row>
    <row r="24" spans="1:18" ht="12.75" customHeight="1" x14ac:dyDescent="0.25">
      <c r="A24" s="354" t="s">
        <v>1004</v>
      </c>
      <c r="B24" s="360"/>
      <c r="C24" s="360"/>
      <c r="D24" s="360"/>
      <c r="E24" s="360"/>
      <c r="F24" s="360"/>
      <c r="G24" s="356"/>
      <c r="H24" s="356"/>
      <c r="I24" s="356"/>
      <c r="J24" s="356"/>
      <c r="K24" s="356">
        <v>59</v>
      </c>
      <c r="L24" s="356">
        <f>K24*(1+'Base Increase'!$A$2)</f>
        <v>60.77</v>
      </c>
      <c r="M24" s="356">
        <f t="shared" si="1"/>
        <v>61</v>
      </c>
      <c r="N24" s="353" t="s">
        <v>834</v>
      </c>
      <c r="O24" s="354" t="s">
        <v>383</v>
      </c>
      <c r="P24" s="354" t="s">
        <v>378</v>
      </c>
      <c r="Q24" s="358">
        <v>45748</v>
      </c>
      <c r="R24" s="354" t="s">
        <v>391</v>
      </c>
    </row>
    <row r="25" spans="1:18" ht="12.75" customHeight="1" x14ac:dyDescent="0.25">
      <c r="A25" s="8" t="s">
        <v>272</v>
      </c>
      <c r="B25" s="9"/>
      <c r="C25" s="9">
        <v>25</v>
      </c>
      <c r="D25" s="9">
        <v>26</v>
      </c>
      <c r="E25" s="9">
        <v>27</v>
      </c>
      <c r="F25" s="9">
        <v>29</v>
      </c>
      <c r="G25" s="356">
        <v>29</v>
      </c>
      <c r="H25" s="356">
        <v>31.900000000000002</v>
      </c>
      <c r="I25" s="356">
        <v>31.900000000000002</v>
      </c>
      <c r="J25" s="356">
        <v>33.495000000000005</v>
      </c>
      <c r="K25" s="356">
        <v>82</v>
      </c>
      <c r="L25" s="356">
        <f>K25*(1+'Base Increase'!$A$2)</f>
        <v>84.460000000000008</v>
      </c>
      <c r="M25" s="356">
        <f t="shared" si="1"/>
        <v>84</v>
      </c>
      <c r="N25" s="282" t="s">
        <v>834</v>
      </c>
      <c r="O25" s="354" t="s">
        <v>383</v>
      </c>
      <c r="P25" s="354" t="s">
        <v>378</v>
      </c>
      <c r="Q25" s="358">
        <v>45748</v>
      </c>
      <c r="R25" s="8" t="s">
        <v>391</v>
      </c>
    </row>
    <row r="26" spans="1:18" ht="12.75" customHeight="1" x14ac:dyDescent="0.25">
      <c r="A26" s="354" t="s">
        <v>999</v>
      </c>
      <c r="B26" s="360"/>
      <c r="C26" s="360"/>
      <c r="D26" s="360"/>
      <c r="E26" s="360"/>
      <c r="F26" s="360"/>
      <c r="G26" s="356"/>
      <c r="H26" s="356"/>
      <c r="I26" s="356"/>
      <c r="J26" s="356"/>
      <c r="K26" s="356">
        <v>30</v>
      </c>
      <c r="L26" s="356">
        <f>K26*(1+'Base Increase'!$A$2)</f>
        <v>30.900000000000002</v>
      </c>
      <c r="M26" s="356">
        <f t="shared" si="1"/>
        <v>31</v>
      </c>
      <c r="N26" s="353" t="s">
        <v>834</v>
      </c>
      <c r="O26" s="354" t="s">
        <v>383</v>
      </c>
      <c r="P26" s="354" t="s">
        <v>378</v>
      </c>
      <c r="Q26" s="358">
        <v>45748</v>
      </c>
      <c r="R26" s="354" t="s">
        <v>391</v>
      </c>
    </row>
    <row r="27" spans="1:18" ht="12.75" customHeight="1" x14ac:dyDescent="0.25">
      <c r="A27" s="354" t="s">
        <v>1153</v>
      </c>
      <c r="B27" s="360"/>
      <c r="C27" s="360"/>
      <c r="D27" s="360"/>
      <c r="E27" s="360"/>
      <c r="F27" s="360"/>
      <c r="G27" s="356"/>
      <c r="H27" s="356"/>
      <c r="I27" s="356"/>
      <c r="J27" s="356"/>
      <c r="K27" s="356"/>
      <c r="L27" s="356"/>
      <c r="M27" s="356">
        <v>55</v>
      </c>
      <c r="N27" s="353" t="s">
        <v>834</v>
      </c>
      <c r="O27" s="354" t="s">
        <v>383</v>
      </c>
      <c r="P27" s="354" t="s">
        <v>378</v>
      </c>
      <c r="Q27" s="358">
        <v>45748</v>
      </c>
      <c r="R27" s="354" t="s">
        <v>391</v>
      </c>
    </row>
    <row r="28" spans="1:18" ht="12.75" customHeight="1" x14ac:dyDescent="0.25">
      <c r="A28" s="354" t="s">
        <v>1000</v>
      </c>
      <c r="B28" s="360"/>
      <c r="C28" s="360"/>
      <c r="D28" s="360"/>
      <c r="E28" s="360"/>
      <c r="F28" s="360"/>
      <c r="G28" s="356"/>
      <c r="H28" s="356"/>
      <c r="I28" s="356"/>
      <c r="J28" s="356"/>
      <c r="K28" s="356">
        <v>89</v>
      </c>
      <c r="L28" s="356">
        <f>K28*(1+'Base Increase'!$A$2)</f>
        <v>91.67</v>
      </c>
      <c r="M28" s="356">
        <f t="shared" si="1"/>
        <v>92</v>
      </c>
      <c r="N28" s="353" t="s">
        <v>834</v>
      </c>
      <c r="O28" s="354" t="s">
        <v>383</v>
      </c>
      <c r="P28" s="354" t="s">
        <v>378</v>
      </c>
      <c r="Q28" s="358">
        <v>45748</v>
      </c>
      <c r="R28" s="354" t="s">
        <v>391</v>
      </c>
    </row>
    <row r="29" spans="1:18" ht="12.75" customHeight="1" x14ac:dyDescent="0.25">
      <c r="A29" s="180"/>
      <c r="B29" s="181"/>
      <c r="C29" s="181"/>
      <c r="D29" s="181"/>
      <c r="E29" s="181"/>
      <c r="F29" s="181"/>
      <c r="G29" s="181"/>
      <c r="H29" s="181"/>
      <c r="I29" s="181"/>
      <c r="J29" s="181"/>
      <c r="K29" s="181"/>
      <c r="L29" s="181"/>
      <c r="M29" s="181"/>
      <c r="N29" s="181"/>
      <c r="O29" s="180"/>
      <c r="P29" s="180"/>
      <c r="Q29" s="182"/>
      <c r="R29" s="180"/>
    </row>
    <row r="30" spans="1:18" ht="12.75" hidden="1" customHeight="1" x14ac:dyDescent="0.25">
      <c r="A30" s="69" t="s">
        <v>389</v>
      </c>
      <c r="B30" s="62"/>
      <c r="C30" s="62"/>
      <c r="D30" s="62"/>
      <c r="E30" s="62"/>
      <c r="F30" s="62"/>
      <c r="G30" s="62"/>
      <c r="H30" s="62"/>
      <c r="I30" s="62"/>
      <c r="J30" s="62"/>
      <c r="K30" s="62"/>
      <c r="L30" s="62"/>
      <c r="M30" s="62"/>
      <c r="N30" s="62"/>
      <c r="O30" s="83"/>
      <c r="P30" s="83"/>
      <c r="Q30" s="84"/>
      <c r="R30" s="64"/>
    </row>
    <row r="31" spans="1:18" ht="12.75" hidden="1" customHeight="1" x14ac:dyDescent="0.25">
      <c r="A31" s="82" t="s">
        <v>273</v>
      </c>
      <c r="B31" s="86"/>
      <c r="C31" s="86">
        <v>16</v>
      </c>
      <c r="D31" s="86">
        <v>17</v>
      </c>
      <c r="E31" s="86">
        <v>17</v>
      </c>
      <c r="F31" s="361">
        <v>17</v>
      </c>
      <c r="G31" s="356">
        <v>18</v>
      </c>
      <c r="H31" s="356">
        <v>19.8</v>
      </c>
      <c r="I31" s="356">
        <v>19.8</v>
      </c>
      <c r="J31" s="356">
        <v>20.790000000000003</v>
      </c>
      <c r="K31" s="356">
        <v>20.8</v>
      </c>
      <c r="L31" s="356"/>
      <c r="M31" s="356"/>
      <c r="N31" s="282" t="s">
        <v>834</v>
      </c>
      <c r="O31" s="82" t="s">
        <v>383</v>
      </c>
      <c r="P31" s="82" t="s">
        <v>378</v>
      </c>
      <c r="Q31" s="358">
        <f>'Base Increase'!$A$5</f>
        <v>45748</v>
      </c>
      <c r="R31" s="82" t="s">
        <v>391</v>
      </c>
    </row>
    <row r="32" spans="1:18" ht="12.75" hidden="1" customHeight="1" x14ac:dyDescent="0.25">
      <c r="A32" s="8" t="s">
        <v>274</v>
      </c>
      <c r="B32" s="9"/>
      <c r="C32" s="9">
        <v>52</v>
      </c>
      <c r="D32" s="9">
        <v>54</v>
      </c>
      <c r="E32" s="9">
        <v>55</v>
      </c>
      <c r="F32" s="360">
        <v>56</v>
      </c>
      <c r="G32" s="356">
        <v>60</v>
      </c>
      <c r="H32" s="356">
        <v>66</v>
      </c>
      <c r="I32" s="356">
        <v>66</v>
      </c>
      <c r="J32" s="356">
        <v>69.3</v>
      </c>
      <c r="K32" s="356">
        <v>69.3</v>
      </c>
      <c r="L32" s="356"/>
      <c r="M32" s="356"/>
      <c r="N32" s="282" t="s">
        <v>834</v>
      </c>
      <c r="O32" s="8" t="s">
        <v>383</v>
      </c>
      <c r="P32" s="8" t="s">
        <v>378</v>
      </c>
      <c r="Q32" s="358">
        <f>'Base Increase'!$A$5</f>
        <v>45748</v>
      </c>
      <c r="R32" s="8" t="s">
        <v>391</v>
      </c>
    </row>
    <row r="33" spans="1:18" ht="12.75" hidden="1" customHeight="1" x14ac:dyDescent="0.25">
      <c r="A33" s="8" t="s">
        <v>275</v>
      </c>
      <c r="B33" s="9"/>
      <c r="C33" s="9">
        <v>63</v>
      </c>
      <c r="D33" s="9">
        <v>65</v>
      </c>
      <c r="E33" s="9">
        <v>66</v>
      </c>
      <c r="F33" s="360">
        <v>67</v>
      </c>
      <c r="G33" s="356">
        <v>72</v>
      </c>
      <c r="H33" s="356">
        <v>79.2</v>
      </c>
      <c r="I33" s="356">
        <v>79.2</v>
      </c>
      <c r="J33" s="356">
        <v>83.160000000000011</v>
      </c>
      <c r="K33" s="356">
        <v>83.2</v>
      </c>
      <c r="L33" s="356"/>
      <c r="M33" s="356"/>
      <c r="N33" s="282" t="s">
        <v>834</v>
      </c>
      <c r="O33" s="8" t="s">
        <v>383</v>
      </c>
      <c r="P33" s="8" t="s">
        <v>378</v>
      </c>
      <c r="Q33" s="358">
        <f>'Base Increase'!$A$5</f>
        <v>45748</v>
      </c>
      <c r="R33" s="8" t="s">
        <v>391</v>
      </c>
    </row>
    <row r="34" spans="1:18" ht="12.75" hidden="1" customHeight="1" x14ac:dyDescent="0.25">
      <c r="A34" s="8" t="s">
        <v>276</v>
      </c>
      <c r="B34" s="9"/>
      <c r="C34" s="9">
        <v>79</v>
      </c>
      <c r="D34" s="9">
        <v>81</v>
      </c>
      <c r="E34" s="9">
        <v>83</v>
      </c>
      <c r="F34" s="360">
        <v>84</v>
      </c>
      <c r="G34" s="356">
        <v>90</v>
      </c>
      <c r="H34" s="356">
        <v>99.000000000000014</v>
      </c>
      <c r="I34" s="356">
        <v>99</v>
      </c>
      <c r="J34" s="356">
        <v>103.95</v>
      </c>
      <c r="K34" s="356">
        <v>104</v>
      </c>
      <c r="L34" s="356"/>
      <c r="M34" s="356"/>
      <c r="N34" s="282" t="s">
        <v>834</v>
      </c>
      <c r="O34" s="8" t="s">
        <v>383</v>
      </c>
      <c r="P34" s="8" t="s">
        <v>378</v>
      </c>
      <c r="Q34" s="358">
        <f>'Base Increase'!$A$5</f>
        <v>45748</v>
      </c>
      <c r="R34" s="8" t="s">
        <v>391</v>
      </c>
    </row>
    <row r="35" spans="1:18" ht="12.75" hidden="1" customHeight="1" x14ac:dyDescent="0.25">
      <c r="A35" s="180"/>
      <c r="B35" s="181"/>
      <c r="C35" s="181"/>
      <c r="D35" s="181"/>
      <c r="E35" s="181"/>
      <c r="F35" s="181"/>
      <c r="G35" s="181"/>
      <c r="H35" s="181"/>
      <c r="I35" s="181"/>
      <c r="J35" s="181"/>
      <c r="K35" s="181"/>
      <c r="L35" s="181"/>
      <c r="M35" s="181"/>
      <c r="N35" s="181"/>
      <c r="O35" s="180"/>
      <c r="P35" s="180"/>
      <c r="Q35" s="182"/>
      <c r="R35" s="180"/>
    </row>
    <row r="36" spans="1:18" ht="12.75" customHeight="1" x14ac:dyDescent="0.25">
      <c r="A36" s="69" t="s">
        <v>277</v>
      </c>
      <c r="B36" s="62"/>
      <c r="C36" s="62"/>
      <c r="D36" s="62"/>
      <c r="E36" s="62"/>
      <c r="F36" s="62"/>
      <c r="G36" s="62"/>
      <c r="H36" s="62"/>
      <c r="I36" s="62"/>
      <c r="J36" s="62"/>
      <c r="K36" s="62"/>
      <c r="L36" s="62"/>
      <c r="M36" s="62"/>
      <c r="N36" s="62"/>
      <c r="O36" s="83"/>
      <c r="P36" s="83"/>
      <c r="Q36" s="84"/>
      <c r="R36" s="64"/>
    </row>
    <row r="37" spans="1:18" ht="12.75" customHeight="1" x14ac:dyDescent="0.25">
      <c r="A37" s="116" t="s">
        <v>1001</v>
      </c>
      <c r="B37" s="117"/>
      <c r="C37" s="117">
        <v>220</v>
      </c>
      <c r="D37" s="117">
        <v>226</v>
      </c>
      <c r="E37" s="117">
        <v>231</v>
      </c>
      <c r="F37" s="117">
        <v>234</v>
      </c>
      <c r="G37" s="220">
        <v>252</v>
      </c>
      <c r="H37" s="220">
        <v>277.20000000000005</v>
      </c>
      <c r="I37" s="220">
        <v>277.2</v>
      </c>
      <c r="J37" s="220">
        <v>291.06</v>
      </c>
      <c r="K37" s="220">
        <v>207</v>
      </c>
      <c r="L37" s="356">
        <f>K37*(1+'Base Increase'!$A$2)</f>
        <v>213.21</v>
      </c>
      <c r="M37" s="356">
        <f t="shared" ref="M37:M39" si="2">MROUND(L37,1)</f>
        <v>213</v>
      </c>
      <c r="N37" s="353" t="s">
        <v>834</v>
      </c>
      <c r="O37" s="116" t="s">
        <v>383</v>
      </c>
      <c r="P37" s="116" t="s">
        <v>378</v>
      </c>
      <c r="Q37" s="358">
        <v>45748</v>
      </c>
      <c r="R37" s="116" t="s">
        <v>391</v>
      </c>
    </row>
    <row r="38" spans="1:18" ht="12.75" customHeight="1" x14ac:dyDescent="0.25">
      <c r="A38" s="116" t="s">
        <v>1002</v>
      </c>
      <c r="B38" s="117"/>
      <c r="C38" s="117"/>
      <c r="D38" s="117"/>
      <c r="E38" s="117"/>
      <c r="F38" s="117"/>
      <c r="G38" s="220"/>
      <c r="H38" s="220"/>
      <c r="I38" s="220"/>
      <c r="J38" s="220"/>
      <c r="K38" s="220">
        <v>30</v>
      </c>
      <c r="L38" s="356">
        <f>K38*(1+'Base Increase'!$A$2)</f>
        <v>30.900000000000002</v>
      </c>
      <c r="M38" s="356">
        <f t="shared" si="2"/>
        <v>31</v>
      </c>
      <c r="N38" s="353" t="s">
        <v>834</v>
      </c>
      <c r="O38" s="116" t="s">
        <v>383</v>
      </c>
      <c r="P38" s="116" t="s">
        <v>378</v>
      </c>
      <c r="Q38" s="358">
        <v>45748</v>
      </c>
      <c r="R38" s="116" t="s">
        <v>391</v>
      </c>
    </row>
    <row r="39" spans="1:18" ht="12.75" customHeight="1" x14ac:dyDescent="0.25">
      <c r="A39" s="116" t="s">
        <v>1000</v>
      </c>
      <c r="B39" s="117"/>
      <c r="C39" s="117"/>
      <c r="D39" s="117"/>
      <c r="E39" s="117"/>
      <c r="F39" s="117"/>
      <c r="G39" s="220"/>
      <c r="H39" s="220"/>
      <c r="I39" s="220"/>
      <c r="J39" s="220"/>
      <c r="K39" s="220">
        <v>89</v>
      </c>
      <c r="L39" s="356">
        <f>K39*(1+'Base Increase'!$A$2)</f>
        <v>91.67</v>
      </c>
      <c r="M39" s="356">
        <f t="shared" si="2"/>
        <v>92</v>
      </c>
      <c r="N39" s="353" t="s">
        <v>834</v>
      </c>
      <c r="O39" s="116" t="s">
        <v>383</v>
      </c>
      <c r="P39" s="116" t="s">
        <v>378</v>
      </c>
      <c r="Q39" s="358">
        <v>45748</v>
      </c>
      <c r="R39" s="116" t="s">
        <v>391</v>
      </c>
    </row>
    <row r="40" spans="1:18" ht="12.75" customHeight="1" x14ac:dyDescent="0.25">
      <c r="A40" s="180"/>
      <c r="B40" s="181"/>
      <c r="C40" s="181"/>
      <c r="D40" s="181"/>
      <c r="E40" s="181"/>
      <c r="F40" s="181"/>
      <c r="G40" s="181"/>
      <c r="H40" s="181"/>
      <c r="I40" s="181"/>
      <c r="J40" s="181"/>
      <c r="K40" s="181"/>
      <c r="L40" s="181"/>
      <c r="M40" s="181"/>
      <c r="N40" s="181"/>
      <c r="O40" s="180"/>
      <c r="P40" s="180"/>
      <c r="Q40" s="182"/>
      <c r="R40" s="180"/>
    </row>
    <row r="41" spans="1:18" ht="12.75" customHeight="1" x14ac:dyDescent="0.25">
      <c r="A41" s="69" t="s">
        <v>278</v>
      </c>
      <c r="B41" s="62"/>
      <c r="C41" s="62"/>
      <c r="D41" s="62"/>
      <c r="E41" s="62"/>
      <c r="F41" s="62"/>
      <c r="G41" s="62"/>
      <c r="H41" s="62"/>
      <c r="I41" s="62"/>
      <c r="J41" s="62"/>
      <c r="K41" s="62"/>
      <c r="L41" s="62"/>
      <c r="M41" s="62"/>
      <c r="N41" s="62"/>
      <c r="O41" s="83"/>
      <c r="P41" s="83"/>
      <c r="Q41" s="84"/>
      <c r="R41" s="64"/>
    </row>
    <row r="42" spans="1:18" ht="12.75" customHeight="1" x14ac:dyDescent="0.25">
      <c r="A42" s="116" t="s">
        <v>1005</v>
      </c>
      <c r="B42" s="117"/>
      <c r="C42" s="117">
        <v>242</v>
      </c>
      <c r="D42" s="117">
        <v>249</v>
      </c>
      <c r="E42" s="117">
        <v>254</v>
      </c>
      <c r="F42" s="117">
        <v>257</v>
      </c>
      <c r="G42" s="220">
        <v>276</v>
      </c>
      <c r="H42" s="220">
        <v>303.60000000000002</v>
      </c>
      <c r="I42" s="220">
        <v>303.60000000000002</v>
      </c>
      <c r="J42" s="220">
        <v>318.78000000000003</v>
      </c>
      <c r="K42" s="220">
        <v>269</v>
      </c>
      <c r="L42" s="356">
        <f>K42*(1+'Base Increase'!$A$2)</f>
        <v>277.07</v>
      </c>
      <c r="M42" s="356">
        <f t="shared" ref="M42:M44" si="3">MROUND(L42,1)</f>
        <v>277</v>
      </c>
      <c r="N42" s="353" t="s">
        <v>834</v>
      </c>
      <c r="O42" s="116" t="s">
        <v>383</v>
      </c>
      <c r="P42" s="116" t="s">
        <v>378</v>
      </c>
      <c r="Q42" s="358">
        <v>45748</v>
      </c>
      <c r="R42" s="116" t="s">
        <v>391</v>
      </c>
    </row>
    <row r="43" spans="1:18" ht="12.75" customHeight="1" x14ac:dyDescent="0.25">
      <c r="A43" s="116" t="s">
        <v>1002</v>
      </c>
      <c r="B43" s="117"/>
      <c r="C43" s="117"/>
      <c r="D43" s="117"/>
      <c r="E43" s="117"/>
      <c r="F43" s="117"/>
      <c r="G43" s="220"/>
      <c r="H43" s="220"/>
      <c r="I43" s="220"/>
      <c r="J43" s="220"/>
      <c r="K43" s="220">
        <v>30</v>
      </c>
      <c r="L43" s="356">
        <f>K43*(1+'Base Increase'!$A$2)</f>
        <v>30.900000000000002</v>
      </c>
      <c r="M43" s="356">
        <f t="shared" si="3"/>
        <v>31</v>
      </c>
      <c r="N43" s="353" t="s">
        <v>834</v>
      </c>
      <c r="O43" s="116" t="s">
        <v>383</v>
      </c>
      <c r="P43" s="116" t="s">
        <v>378</v>
      </c>
      <c r="Q43" s="358">
        <v>45748</v>
      </c>
      <c r="R43" s="116" t="s">
        <v>391</v>
      </c>
    </row>
    <row r="44" spans="1:18" ht="12.75" customHeight="1" x14ac:dyDescent="0.25">
      <c r="A44" s="116" t="s">
        <v>1000</v>
      </c>
      <c r="B44" s="117"/>
      <c r="C44" s="117"/>
      <c r="D44" s="117"/>
      <c r="E44" s="117"/>
      <c r="F44" s="117"/>
      <c r="G44" s="220"/>
      <c r="H44" s="220"/>
      <c r="I44" s="220"/>
      <c r="J44" s="220"/>
      <c r="K44" s="220">
        <v>89</v>
      </c>
      <c r="L44" s="356">
        <f>K44*(1+'Base Increase'!$A$2)</f>
        <v>91.67</v>
      </c>
      <c r="M44" s="356">
        <f t="shared" si="3"/>
        <v>92</v>
      </c>
      <c r="N44" s="353" t="s">
        <v>834</v>
      </c>
      <c r="O44" s="116" t="s">
        <v>383</v>
      </c>
      <c r="P44" s="116" t="s">
        <v>378</v>
      </c>
      <c r="Q44" s="358">
        <v>45748</v>
      </c>
      <c r="R44" s="116" t="s">
        <v>391</v>
      </c>
    </row>
    <row r="45" spans="1:18" ht="12.75" customHeight="1" x14ac:dyDescent="0.25">
      <c r="A45" s="180"/>
      <c r="B45" s="181"/>
      <c r="C45" s="181"/>
      <c r="D45" s="181"/>
      <c r="E45" s="181"/>
      <c r="F45" s="181"/>
      <c r="G45" s="181"/>
      <c r="H45" s="181"/>
      <c r="I45" s="181"/>
      <c r="J45" s="181"/>
      <c r="K45" s="181"/>
      <c r="L45" s="181"/>
      <c r="M45" s="181"/>
      <c r="N45" s="181"/>
      <c r="O45" s="180"/>
      <c r="P45" s="180"/>
      <c r="Q45" s="182"/>
      <c r="R45" s="180"/>
    </row>
    <row r="46" spans="1:18" ht="12.75" customHeight="1" x14ac:dyDescent="0.25">
      <c r="A46" s="69" t="s">
        <v>279</v>
      </c>
      <c r="B46" s="62"/>
      <c r="C46" s="62"/>
      <c r="D46" s="62"/>
      <c r="E46" s="62"/>
      <c r="F46" s="62"/>
      <c r="G46" s="62"/>
      <c r="H46" s="62"/>
      <c r="I46" s="62"/>
      <c r="J46" s="62"/>
      <c r="K46" s="62"/>
      <c r="L46" s="62"/>
      <c r="M46" s="62"/>
      <c r="N46" s="62"/>
      <c r="O46" s="83"/>
      <c r="P46" s="83"/>
      <c r="Q46" s="84"/>
      <c r="R46" s="64"/>
    </row>
    <row r="47" spans="1:18" ht="12.75" customHeight="1" x14ac:dyDescent="0.25">
      <c r="A47" s="116" t="s">
        <v>1001</v>
      </c>
      <c r="B47" s="117"/>
      <c r="C47" s="117">
        <v>257</v>
      </c>
      <c r="D47" s="117">
        <v>264</v>
      </c>
      <c r="E47" s="117">
        <v>270</v>
      </c>
      <c r="F47" s="117">
        <v>273</v>
      </c>
      <c r="G47" s="220">
        <v>294</v>
      </c>
      <c r="H47" s="220">
        <v>323.40000000000003</v>
      </c>
      <c r="I47" s="220">
        <v>323.40000000000003</v>
      </c>
      <c r="J47" s="220">
        <v>339.57000000000005</v>
      </c>
      <c r="K47" s="220">
        <v>207</v>
      </c>
      <c r="L47" s="356">
        <f>K47*(1+'Base Increase'!$A$2)</f>
        <v>213.21</v>
      </c>
      <c r="M47" s="356">
        <f t="shared" ref="M47:M50" si="4">MROUND(L47,1)</f>
        <v>213</v>
      </c>
      <c r="N47" s="353" t="s">
        <v>834</v>
      </c>
      <c r="O47" s="116" t="s">
        <v>383</v>
      </c>
      <c r="P47" s="116" t="s">
        <v>378</v>
      </c>
      <c r="Q47" s="358">
        <v>45748</v>
      </c>
      <c r="R47" s="116" t="s">
        <v>391</v>
      </c>
    </row>
    <row r="48" spans="1:18" ht="12.75" customHeight="1" x14ac:dyDescent="0.25">
      <c r="A48" s="116" t="s">
        <v>1033</v>
      </c>
      <c r="B48" s="117"/>
      <c r="C48" s="117"/>
      <c r="D48" s="117"/>
      <c r="E48" s="117"/>
      <c r="F48" s="117"/>
      <c r="G48" s="220"/>
      <c r="H48" s="220"/>
      <c r="I48" s="220"/>
      <c r="J48" s="220"/>
      <c r="K48" s="220">
        <v>207</v>
      </c>
      <c r="L48" s="356">
        <f>K48*(1+'Base Increase'!$A$2)</f>
        <v>213.21</v>
      </c>
      <c r="M48" s="356">
        <f t="shared" si="4"/>
        <v>213</v>
      </c>
      <c r="N48" s="353" t="s">
        <v>834</v>
      </c>
      <c r="O48" s="116" t="s">
        <v>383</v>
      </c>
      <c r="P48" s="116" t="s">
        <v>378</v>
      </c>
      <c r="Q48" s="358">
        <v>45748</v>
      </c>
      <c r="R48" s="116" t="s">
        <v>391</v>
      </c>
    </row>
    <row r="49" spans="1:18" ht="12.75" customHeight="1" x14ac:dyDescent="0.25">
      <c r="A49" s="116" t="s">
        <v>1002</v>
      </c>
      <c r="B49" s="120"/>
      <c r="C49" s="120"/>
      <c r="D49" s="120">
        <v>72</v>
      </c>
      <c r="E49" s="120">
        <v>74</v>
      </c>
      <c r="F49" s="120">
        <v>75</v>
      </c>
      <c r="G49" s="220">
        <v>81</v>
      </c>
      <c r="H49" s="220">
        <v>89.100000000000009</v>
      </c>
      <c r="I49" s="220">
        <v>89.100000000000009</v>
      </c>
      <c r="J49" s="220">
        <v>93.555000000000007</v>
      </c>
      <c r="K49" s="220">
        <v>30</v>
      </c>
      <c r="L49" s="356">
        <f>K49*(1+'Base Increase'!$A$2)</f>
        <v>30.900000000000002</v>
      </c>
      <c r="M49" s="356">
        <f t="shared" si="4"/>
        <v>31</v>
      </c>
      <c r="N49" s="353" t="s">
        <v>834</v>
      </c>
      <c r="O49" s="119" t="s">
        <v>383</v>
      </c>
      <c r="P49" s="119" t="s">
        <v>378</v>
      </c>
      <c r="Q49" s="358">
        <v>45748</v>
      </c>
      <c r="R49" s="119" t="s">
        <v>391</v>
      </c>
    </row>
    <row r="50" spans="1:18" ht="12.75" customHeight="1" x14ac:dyDescent="0.25">
      <c r="A50" s="116" t="s">
        <v>1000</v>
      </c>
      <c r="B50" s="120"/>
      <c r="C50" s="120"/>
      <c r="D50" s="120"/>
      <c r="E50" s="120"/>
      <c r="F50" s="120"/>
      <c r="G50" s="220"/>
      <c r="H50" s="220"/>
      <c r="I50" s="220"/>
      <c r="J50" s="220"/>
      <c r="K50" s="220">
        <v>89</v>
      </c>
      <c r="L50" s="356">
        <f>K50*(1+'Base Increase'!$A$2)</f>
        <v>91.67</v>
      </c>
      <c r="M50" s="356">
        <f t="shared" si="4"/>
        <v>92</v>
      </c>
      <c r="N50" s="353" t="s">
        <v>834</v>
      </c>
      <c r="O50" s="119" t="s">
        <v>383</v>
      </c>
      <c r="P50" s="119" t="s">
        <v>378</v>
      </c>
      <c r="Q50" s="358">
        <v>45748</v>
      </c>
      <c r="R50" s="119" t="s">
        <v>391</v>
      </c>
    </row>
    <row r="51" spans="1:18" ht="12.75" customHeight="1" x14ac:dyDescent="0.25">
      <c r="A51" s="180"/>
      <c r="B51" s="181"/>
      <c r="C51" s="181"/>
      <c r="D51" s="181"/>
      <c r="E51" s="181"/>
      <c r="F51" s="181"/>
      <c r="G51" s="181"/>
      <c r="H51" s="181"/>
      <c r="I51" s="181"/>
      <c r="J51" s="181"/>
      <c r="K51" s="181"/>
      <c r="L51" s="181"/>
      <c r="M51" s="181"/>
      <c r="N51" s="181"/>
      <c r="O51" s="180"/>
      <c r="P51" s="180"/>
      <c r="Q51" s="182"/>
      <c r="R51" s="180"/>
    </row>
    <row r="52" spans="1:18" ht="12.75" customHeight="1" x14ac:dyDescent="0.25">
      <c r="A52" s="69" t="s">
        <v>280</v>
      </c>
      <c r="B52" s="62"/>
      <c r="C52" s="62"/>
      <c r="D52" s="62"/>
      <c r="E52" s="62"/>
      <c r="F52" s="62"/>
      <c r="G52" s="62"/>
      <c r="H52" s="62"/>
      <c r="I52" s="62"/>
      <c r="J52" s="62"/>
      <c r="K52" s="62"/>
      <c r="L52" s="62"/>
      <c r="M52" s="62"/>
      <c r="N52" s="62"/>
      <c r="O52" s="83"/>
      <c r="P52" s="83"/>
      <c r="Q52" s="84"/>
      <c r="R52" s="64"/>
    </row>
    <row r="53" spans="1:18" ht="12.75" customHeight="1" x14ac:dyDescent="0.25">
      <c r="A53" s="116" t="s">
        <v>1005</v>
      </c>
      <c r="B53" s="117"/>
      <c r="C53" s="117">
        <v>257</v>
      </c>
      <c r="D53" s="117">
        <v>264</v>
      </c>
      <c r="E53" s="117">
        <v>272</v>
      </c>
      <c r="F53" s="117">
        <v>273</v>
      </c>
      <c r="G53" s="220">
        <v>294</v>
      </c>
      <c r="H53" s="220">
        <v>323.40000000000003</v>
      </c>
      <c r="I53" s="220">
        <v>323.40000000000003</v>
      </c>
      <c r="J53" s="220">
        <v>339.57000000000005</v>
      </c>
      <c r="K53" s="220">
        <v>269</v>
      </c>
      <c r="L53" s="356">
        <f>K53*(1+'Base Increase'!$A$2)</f>
        <v>277.07</v>
      </c>
      <c r="M53" s="356">
        <f t="shared" ref="M53:M56" si="5">MROUND(L53,1)</f>
        <v>277</v>
      </c>
      <c r="N53" s="353" t="s">
        <v>834</v>
      </c>
      <c r="O53" s="116" t="s">
        <v>383</v>
      </c>
      <c r="P53" s="116" t="s">
        <v>378</v>
      </c>
      <c r="Q53" s="358">
        <v>45748</v>
      </c>
      <c r="R53" s="116" t="s">
        <v>391</v>
      </c>
    </row>
    <row r="54" spans="1:18" ht="12.75" customHeight="1" x14ac:dyDescent="0.25">
      <c r="A54" s="116" t="s">
        <v>1033</v>
      </c>
      <c r="B54" s="117"/>
      <c r="C54" s="117"/>
      <c r="D54" s="117"/>
      <c r="E54" s="117"/>
      <c r="F54" s="117"/>
      <c r="G54" s="220"/>
      <c r="H54" s="220"/>
      <c r="I54" s="220"/>
      <c r="J54" s="220"/>
      <c r="K54" s="220">
        <v>269</v>
      </c>
      <c r="L54" s="356">
        <f>K54*(1+'Base Increase'!$A$2)</f>
        <v>277.07</v>
      </c>
      <c r="M54" s="356">
        <f t="shared" si="5"/>
        <v>277</v>
      </c>
      <c r="N54" s="353" t="s">
        <v>834</v>
      </c>
      <c r="O54" s="116" t="s">
        <v>383</v>
      </c>
      <c r="P54" s="116" t="s">
        <v>378</v>
      </c>
      <c r="Q54" s="358">
        <v>45748</v>
      </c>
      <c r="R54" s="116" t="s">
        <v>391</v>
      </c>
    </row>
    <row r="55" spans="1:18" ht="12.75" customHeight="1" x14ac:dyDescent="0.25">
      <c r="A55" s="116" t="s">
        <v>1002</v>
      </c>
      <c r="B55" s="117"/>
      <c r="C55" s="117">
        <v>257</v>
      </c>
      <c r="D55" s="117">
        <v>264</v>
      </c>
      <c r="E55" s="117">
        <v>272</v>
      </c>
      <c r="F55" s="229" t="s">
        <v>378</v>
      </c>
      <c r="G55" s="220">
        <v>81</v>
      </c>
      <c r="H55" s="220">
        <v>89.100000000000009</v>
      </c>
      <c r="I55" s="220">
        <v>89.100000000000009</v>
      </c>
      <c r="J55" s="220">
        <v>93.555000000000007</v>
      </c>
      <c r="K55" s="220">
        <v>30</v>
      </c>
      <c r="L55" s="356">
        <f>K55*(1+'Base Increase'!$A$2)</f>
        <v>30.900000000000002</v>
      </c>
      <c r="M55" s="356">
        <f t="shared" si="5"/>
        <v>31</v>
      </c>
      <c r="N55" s="353" t="s">
        <v>834</v>
      </c>
      <c r="O55" s="116" t="s">
        <v>383</v>
      </c>
      <c r="P55" s="116" t="s">
        <v>378</v>
      </c>
      <c r="Q55" s="358">
        <v>45748</v>
      </c>
      <c r="R55" s="116" t="s">
        <v>391</v>
      </c>
    </row>
    <row r="56" spans="1:18" ht="12.75" customHeight="1" x14ac:dyDescent="0.25">
      <c r="A56" s="116" t="s">
        <v>1000</v>
      </c>
      <c r="B56" s="117"/>
      <c r="C56" s="117"/>
      <c r="D56" s="117"/>
      <c r="E56" s="117"/>
      <c r="F56" s="229"/>
      <c r="G56" s="220"/>
      <c r="H56" s="220"/>
      <c r="I56" s="220"/>
      <c r="J56" s="220"/>
      <c r="K56" s="220">
        <v>89</v>
      </c>
      <c r="L56" s="356">
        <f>K56*(1+'Base Increase'!$A$2)</f>
        <v>91.67</v>
      </c>
      <c r="M56" s="356">
        <f t="shared" si="5"/>
        <v>92</v>
      </c>
      <c r="N56" s="353" t="s">
        <v>834</v>
      </c>
      <c r="O56" s="116" t="s">
        <v>383</v>
      </c>
      <c r="P56" s="116" t="s">
        <v>378</v>
      </c>
      <c r="Q56" s="358">
        <v>45748</v>
      </c>
      <c r="R56" s="116" t="s">
        <v>391</v>
      </c>
    </row>
    <row r="57" spans="1:18" ht="12.75" customHeight="1" x14ac:dyDescent="0.25">
      <c r="A57" s="180"/>
      <c r="B57" s="181"/>
      <c r="C57" s="181"/>
      <c r="D57" s="181"/>
      <c r="E57" s="181"/>
      <c r="F57" s="181"/>
      <c r="G57" s="181"/>
      <c r="H57" s="181"/>
      <c r="I57" s="181"/>
      <c r="J57" s="181"/>
      <c r="K57" s="181"/>
      <c r="L57" s="181"/>
      <c r="M57" s="181"/>
      <c r="N57" s="181"/>
      <c r="O57" s="180"/>
      <c r="P57" s="180"/>
      <c r="Q57" s="182"/>
      <c r="R57" s="180"/>
    </row>
    <row r="58" spans="1:18" ht="12.75" customHeight="1" x14ac:dyDescent="0.25">
      <c r="A58" s="69" t="s">
        <v>281</v>
      </c>
      <c r="B58" s="62"/>
      <c r="C58" s="62"/>
      <c r="D58" s="62"/>
      <c r="E58" s="62"/>
      <c r="F58" s="62"/>
      <c r="G58" s="62"/>
      <c r="H58" s="62"/>
      <c r="I58" s="62"/>
      <c r="J58" s="62"/>
      <c r="K58" s="62"/>
      <c r="L58" s="62"/>
      <c r="M58" s="62"/>
      <c r="N58" s="62"/>
      <c r="O58" s="83"/>
      <c r="P58" s="83"/>
      <c r="Q58" s="84"/>
      <c r="R58" s="64"/>
    </row>
    <row r="59" spans="1:18" ht="12.75" customHeight="1" x14ac:dyDescent="0.25">
      <c r="A59" s="116" t="s">
        <v>1005</v>
      </c>
      <c r="B59" s="117"/>
      <c r="C59" s="117">
        <v>290</v>
      </c>
      <c r="D59" s="117">
        <v>298</v>
      </c>
      <c r="E59" s="117">
        <v>305</v>
      </c>
      <c r="F59" s="117">
        <v>309</v>
      </c>
      <c r="G59" s="220">
        <v>332</v>
      </c>
      <c r="H59" s="220">
        <v>365.20000000000005</v>
      </c>
      <c r="I59" s="220">
        <v>365.20000000000005</v>
      </c>
      <c r="J59" s="220">
        <v>383.46000000000004</v>
      </c>
      <c r="K59" s="220">
        <v>310</v>
      </c>
      <c r="L59" s="356">
        <f>K59*(1+'Base Increase'!$A$2)</f>
        <v>319.3</v>
      </c>
      <c r="M59" s="356">
        <f t="shared" ref="M59:M64" si="6">MROUND(L59,1)</f>
        <v>319</v>
      </c>
      <c r="N59" s="353" t="s">
        <v>834</v>
      </c>
      <c r="O59" s="116" t="s">
        <v>383</v>
      </c>
      <c r="P59" s="116" t="s">
        <v>378</v>
      </c>
      <c r="Q59" s="358">
        <v>45748</v>
      </c>
      <c r="R59" s="116" t="s">
        <v>391</v>
      </c>
    </row>
    <row r="60" spans="1:18" ht="12.75" customHeight="1" x14ac:dyDescent="0.25">
      <c r="A60" s="116" t="s">
        <v>1033</v>
      </c>
      <c r="B60" s="120"/>
      <c r="C60" s="120">
        <v>146</v>
      </c>
      <c r="D60" s="120">
        <v>150</v>
      </c>
      <c r="E60" s="120">
        <v>153</v>
      </c>
      <c r="F60" s="120">
        <v>155</v>
      </c>
      <c r="G60" s="220">
        <v>167</v>
      </c>
      <c r="H60" s="220">
        <v>183.70000000000002</v>
      </c>
      <c r="I60" s="220">
        <v>183.70000000000002</v>
      </c>
      <c r="J60" s="220">
        <v>192.88500000000002</v>
      </c>
      <c r="K60" s="220">
        <v>269</v>
      </c>
      <c r="L60" s="356">
        <f>K60*(1+'Base Increase'!$A$2)</f>
        <v>277.07</v>
      </c>
      <c r="M60" s="356">
        <f t="shared" si="6"/>
        <v>277</v>
      </c>
      <c r="N60" s="353" t="s">
        <v>834</v>
      </c>
      <c r="O60" s="119" t="s">
        <v>383</v>
      </c>
      <c r="P60" s="119" t="s">
        <v>378</v>
      </c>
      <c r="Q60" s="358">
        <v>45748</v>
      </c>
      <c r="R60" s="119" t="s">
        <v>391</v>
      </c>
    </row>
    <row r="61" spans="1:18" ht="12.75" hidden="1" customHeight="1" x14ac:dyDescent="0.25">
      <c r="A61" s="8" t="s">
        <v>282</v>
      </c>
      <c r="B61" s="9"/>
      <c r="C61" s="9">
        <v>513</v>
      </c>
      <c r="D61" s="9">
        <v>527</v>
      </c>
      <c r="E61" s="9">
        <v>539</v>
      </c>
      <c r="F61" s="9">
        <v>545</v>
      </c>
      <c r="G61" s="356">
        <v>586</v>
      </c>
      <c r="H61" s="356">
        <v>644.6</v>
      </c>
      <c r="I61" s="356">
        <v>644.6</v>
      </c>
      <c r="J61" s="356">
        <v>676.83</v>
      </c>
      <c r="K61" s="356">
        <v>676.80000000000007</v>
      </c>
      <c r="L61" s="356">
        <f>K61*(1+'Base Increase'!$A$2)</f>
        <v>697.10400000000004</v>
      </c>
      <c r="M61" s="356">
        <f t="shared" si="6"/>
        <v>697</v>
      </c>
      <c r="N61" s="282" t="s">
        <v>834</v>
      </c>
      <c r="O61" s="8" t="s">
        <v>383</v>
      </c>
      <c r="P61" s="8" t="s">
        <v>378</v>
      </c>
      <c r="Q61" s="358">
        <v>45748</v>
      </c>
      <c r="R61" s="8" t="s">
        <v>391</v>
      </c>
    </row>
    <row r="62" spans="1:18" ht="11.45" hidden="1" customHeight="1" x14ac:dyDescent="0.25">
      <c r="A62" s="119" t="s">
        <v>292</v>
      </c>
      <c r="B62" s="120"/>
      <c r="C62" s="120">
        <v>257</v>
      </c>
      <c r="D62" s="120">
        <v>254</v>
      </c>
      <c r="E62" s="120">
        <v>260</v>
      </c>
      <c r="F62" s="120">
        <v>263</v>
      </c>
      <c r="G62" s="220">
        <v>283</v>
      </c>
      <c r="H62" s="220">
        <v>311.3</v>
      </c>
      <c r="I62" s="220">
        <v>311.3</v>
      </c>
      <c r="J62" s="220">
        <v>326.86500000000001</v>
      </c>
      <c r="K62" s="220">
        <v>331</v>
      </c>
      <c r="L62" s="356">
        <f>K62*(1+'Base Increase'!$A$2)</f>
        <v>340.93</v>
      </c>
      <c r="M62" s="356">
        <f t="shared" si="6"/>
        <v>341</v>
      </c>
      <c r="N62" s="353" t="s">
        <v>834</v>
      </c>
      <c r="O62" s="119" t="s">
        <v>383</v>
      </c>
      <c r="P62" s="119" t="s">
        <v>378</v>
      </c>
      <c r="Q62" s="358">
        <v>45748</v>
      </c>
      <c r="R62" s="119" t="s">
        <v>391</v>
      </c>
    </row>
    <row r="63" spans="1:18" ht="11.45" customHeight="1" x14ac:dyDescent="0.25">
      <c r="A63" s="119" t="s">
        <v>450</v>
      </c>
      <c r="B63" s="120"/>
      <c r="C63" s="120"/>
      <c r="D63" s="120"/>
      <c r="E63" s="120"/>
      <c r="F63" s="120"/>
      <c r="G63" s="220"/>
      <c r="H63" s="220"/>
      <c r="I63" s="220"/>
      <c r="J63" s="220"/>
      <c r="K63" s="220">
        <v>30</v>
      </c>
      <c r="L63" s="356">
        <f>K63*(1+'Base Increase'!$A$2)</f>
        <v>30.900000000000002</v>
      </c>
      <c r="M63" s="356">
        <f t="shared" si="6"/>
        <v>31</v>
      </c>
      <c r="N63" s="353" t="s">
        <v>834</v>
      </c>
      <c r="O63" s="119" t="s">
        <v>383</v>
      </c>
      <c r="P63" s="119" t="s">
        <v>378</v>
      </c>
      <c r="Q63" s="358">
        <v>45748</v>
      </c>
      <c r="R63" s="119" t="s">
        <v>391</v>
      </c>
    </row>
    <row r="64" spans="1:18" ht="11.45" customHeight="1" x14ac:dyDescent="0.25">
      <c r="A64" s="119" t="s">
        <v>1000</v>
      </c>
      <c r="B64" s="120"/>
      <c r="C64" s="120"/>
      <c r="D64" s="120"/>
      <c r="E64" s="120"/>
      <c r="F64" s="120"/>
      <c r="G64" s="220"/>
      <c r="H64" s="220"/>
      <c r="I64" s="220"/>
      <c r="J64" s="220"/>
      <c r="K64" s="220">
        <v>89</v>
      </c>
      <c r="L64" s="356">
        <f>K64*(1+'Base Increase'!$A$2)</f>
        <v>91.67</v>
      </c>
      <c r="M64" s="356">
        <f t="shared" si="6"/>
        <v>92</v>
      </c>
      <c r="N64" s="353" t="s">
        <v>834</v>
      </c>
      <c r="O64" s="119" t="s">
        <v>383</v>
      </c>
      <c r="P64" s="119" t="s">
        <v>378</v>
      </c>
      <c r="Q64" s="358">
        <v>45748</v>
      </c>
      <c r="R64" s="119" t="s">
        <v>391</v>
      </c>
    </row>
    <row r="65" spans="1:18" ht="12.75" customHeight="1" x14ac:dyDescent="0.25">
      <c r="A65" s="180"/>
      <c r="B65" s="181"/>
      <c r="C65" s="181"/>
      <c r="D65" s="181"/>
      <c r="E65" s="181"/>
      <c r="F65" s="181"/>
      <c r="G65" s="181"/>
      <c r="H65" s="181"/>
      <c r="I65" s="181"/>
      <c r="J65" s="181"/>
      <c r="K65" s="181"/>
      <c r="L65" s="181"/>
      <c r="M65" s="181"/>
      <c r="N65" s="181"/>
      <c r="O65" s="180"/>
      <c r="P65" s="180"/>
      <c r="Q65" s="182"/>
      <c r="R65" s="180"/>
    </row>
    <row r="66" spans="1:18" ht="12.75" customHeight="1" x14ac:dyDescent="0.25">
      <c r="A66" s="69" t="s">
        <v>283</v>
      </c>
      <c r="B66" s="62"/>
      <c r="C66" s="62"/>
      <c r="D66" s="62"/>
      <c r="E66" s="62"/>
      <c r="F66" s="62"/>
      <c r="G66" s="62"/>
      <c r="H66" s="62"/>
      <c r="I66" s="62"/>
      <c r="J66" s="62"/>
      <c r="K66" s="62"/>
      <c r="L66" s="62"/>
      <c r="M66" s="62"/>
      <c r="N66" s="62"/>
      <c r="O66" s="83"/>
      <c r="P66" s="83"/>
      <c r="Q66" s="84"/>
      <c r="R66" s="64"/>
    </row>
    <row r="67" spans="1:18" ht="12.75" customHeight="1" x14ac:dyDescent="0.25">
      <c r="A67" s="116" t="s">
        <v>1034</v>
      </c>
      <c r="B67" s="117"/>
      <c r="C67" s="117">
        <v>257</v>
      </c>
      <c r="D67" s="117">
        <v>264</v>
      </c>
      <c r="E67" s="117">
        <v>270</v>
      </c>
      <c r="F67" s="117">
        <v>273</v>
      </c>
      <c r="G67" s="220">
        <v>294</v>
      </c>
      <c r="H67" s="220">
        <v>323.40000000000003</v>
      </c>
      <c r="I67" s="220">
        <v>323.40000000000003</v>
      </c>
      <c r="J67" s="220">
        <v>339.57000000000005</v>
      </c>
      <c r="K67" s="220">
        <v>207</v>
      </c>
      <c r="L67" s="356">
        <f>K67*(1+'Base Increase'!$A$2)</f>
        <v>213.21</v>
      </c>
      <c r="M67" s="356">
        <f t="shared" ref="M67:M70" si="7">MROUND(L67,1)</f>
        <v>213</v>
      </c>
      <c r="N67" s="353" t="s">
        <v>834</v>
      </c>
      <c r="O67" s="116" t="s">
        <v>383</v>
      </c>
      <c r="P67" s="116" t="s">
        <v>378</v>
      </c>
      <c r="Q67" s="358">
        <v>45748</v>
      </c>
      <c r="R67" s="116" t="s">
        <v>391</v>
      </c>
    </row>
    <row r="68" spans="1:18" ht="12.75" customHeight="1" x14ac:dyDescent="0.25">
      <c r="A68" s="116" t="s">
        <v>1005</v>
      </c>
      <c r="B68" s="117"/>
      <c r="C68" s="117"/>
      <c r="D68" s="117"/>
      <c r="E68" s="117"/>
      <c r="F68" s="117"/>
      <c r="G68" s="220"/>
      <c r="H68" s="220"/>
      <c r="I68" s="220"/>
      <c r="J68" s="220"/>
      <c r="K68" s="220">
        <v>310</v>
      </c>
      <c r="L68" s="356">
        <f>K68*(1+'Base Increase'!$A$2)</f>
        <v>319.3</v>
      </c>
      <c r="M68" s="356">
        <f t="shared" si="7"/>
        <v>319</v>
      </c>
      <c r="N68" s="353" t="s">
        <v>834</v>
      </c>
      <c r="O68" s="116" t="s">
        <v>383</v>
      </c>
      <c r="P68" s="116" t="s">
        <v>378</v>
      </c>
      <c r="Q68" s="358">
        <v>45748</v>
      </c>
      <c r="R68" s="116" t="s">
        <v>391</v>
      </c>
    </row>
    <row r="69" spans="1:18" ht="12.75" customHeight="1" x14ac:dyDescent="0.25">
      <c r="A69" s="116" t="s">
        <v>1002</v>
      </c>
      <c r="B69" s="120"/>
      <c r="C69" s="120">
        <v>257</v>
      </c>
      <c r="D69" s="120">
        <v>264</v>
      </c>
      <c r="E69" s="120">
        <v>270</v>
      </c>
      <c r="F69" s="120">
        <v>273</v>
      </c>
      <c r="G69" s="220">
        <v>294</v>
      </c>
      <c r="H69" s="220">
        <v>323.40000000000003</v>
      </c>
      <c r="I69" s="220">
        <v>323.40000000000003</v>
      </c>
      <c r="J69" s="220">
        <v>339.57000000000005</v>
      </c>
      <c r="K69" s="220">
        <v>30</v>
      </c>
      <c r="L69" s="356">
        <f>K69*(1+'Base Increase'!$A$2)</f>
        <v>30.900000000000002</v>
      </c>
      <c r="M69" s="356">
        <f t="shared" si="7"/>
        <v>31</v>
      </c>
      <c r="N69" s="353" t="s">
        <v>834</v>
      </c>
      <c r="O69" s="119" t="s">
        <v>383</v>
      </c>
      <c r="P69" s="119" t="s">
        <v>378</v>
      </c>
      <c r="Q69" s="358">
        <v>45748</v>
      </c>
      <c r="R69" s="119" t="s">
        <v>391</v>
      </c>
    </row>
    <row r="70" spans="1:18" ht="12.75" customHeight="1" x14ac:dyDescent="0.25">
      <c r="A70" s="116" t="s">
        <v>1000</v>
      </c>
      <c r="B70" s="120"/>
      <c r="C70" s="120"/>
      <c r="D70" s="120"/>
      <c r="E70" s="120"/>
      <c r="F70" s="120"/>
      <c r="G70" s="220"/>
      <c r="H70" s="220"/>
      <c r="I70" s="220"/>
      <c r="J70" s="220"/>
      <c r="K70" s="220">
        <v>89</v>
      </c>
      <c r="L70" s="356">
        <f>K70*(1+'Base Increase'!$A$2)</f>
        <v>91.67</v>
      </c>
      <c r="M70" s="356">
        <f t="shared" si="7"/>
        <v>92</v>
      </c>
      <c r="N70" s="353" t="s">
        <v>834</v>
      </c>
      <c r="O70" s="119" t="s">
        <v>383</v>
      </c>
      <c r="P70" s="119" t="s">
        <v>378</v>
      </c>
      <c r="Q70" s="358">
        <v>45748</v>
      </c>
      <c r="R70" s="119" t="s">
        <v>391</v>
      </c>
    </row>
    <row r="71" spans="1:18" ht="12.75" hidden="1" customHeight="1" x14ac:dyDescent="0.25">
      <c r="A71" s="180"/>
      <c r="B71" s="181"/>
      <c r="C71" s="181"/>
      <c r="D71" s="181"/>
      <c r="E71" s="181"/>
      <c r="F71" s="181"/>
      <c r="G71" s="181"/>
      <c r="H71" s="181"/>
      <c r="I71" s="181"/>
      <c r="J71" s="181"/>
      <c r="K71" s="181"/>
      <c r="L71" s="181"/>
      <c r="M71" s="181"/>
      <c r="N71" s="181"/>
      <c r="O71" s="180"/>
      <c r="P71" s="180"/>
      <c r="Q71" s="182"/>
      <c r="R71" s="180"/>
    </row>
    <row r="72" spans="1:18" ht="12.75" hidden="1" customHeight="1" x14ac:dyDescent="0.25">
      <c r="A72" s="69" t="s">
        <v>1035</v>
      </c>
      <c r="B72" s="62"/>
      <c r="C72" s="62"/>
      <c r="D72" s="62"/>
      <c r="E72" s="62"/>
      <c r="F72" s="62"/>
      <c r="G72" s="62"/>
      <c r="H72" s="62"/>
      <c r="I72" s="62"/>
      <c r="J72" s="62"/>
      <c r="K72" s="62"/>
      <c r="L72" s="62"/>
      <c r="M72" s="62"/>
      <c r="N72" s="62"/>
      <c r="O72" s="83"/>
      <c r="P72" s="83"/>
      <c r="Q72" s="84"/>
      <c r="R72" s="64"/>
    </row>
    <row r="73" spans="1:18" ht="12.75" hidden="1" customHeight="1" x14ac:dyDescent="0.25">
      <c r="A73" s="116" t="s">
        <v>1034</v>
      </c>
      <c r="B73" s="181"/>
      <c r="C73" s="181"/>
      <c r="D73" s="181"/>
      <c r="E73" s="181"/>
      <c r="F73" s="181"/>
      <c r="G73" s="181"/>
      <c r="H73" s="181"/>
      <c r="I73" s="181"/>
      <c r="J73" s="181"/>
      <c r="K73" s="181"/>
      <c r="L73" s="470"/>
      <c r="M73" s="470"/>
      <c r="N73" s="353" t="s">
        <v>834</v>
      </c>
      <c r="O73" s="116" t="s">
        <v>383</v>
      </c>
      <c r="P73" s="116" t="s">
        <v>378</v>
      </c>
      <c r="Q73" s="358">
        <v>45748</v>
      </c>
      <c r="R73" s="116" t="s">
        <v>391</v>
      </c>
    </row>
    <row r="74" spans="1:18" ht="12.75" hidden="1" customHeight="1" x14ac:dyDescent="0.25">
      <c r="A74" s="116" t="s">
        <v>1005</v>
      </c>
      <c r="B74" s="181"/>
      <c r="C74" s="181"/>
      <c r="D74" s="181"/>
      <c r="E74" s="181"/>
      <c r="F74" s="181"/>
      <c r="G74" s="181"/>
      <c r="H74" s="181"/>
      <c r="I74" s="181"/>
      <c r="J74" s="181"/>
      <c r="K74" s="181"/>
      <c r="L74" s="470"/>
      <c r="M74" s="470"/>
      <c r="N74" s="353" t="s">
        <v>834</v>
      </c>
      <c r="O74" s="116" t="s">
        <v>383</v>
      </c>
      <c r="P74" s="116" t="s">
        <v>378</v>
      </c>
      <c r="Q74" s="358">
        <v>45748</v>
      </c>
      <c r="R74" s="116" t="s">
        <v>391</v>
      </c>
    </row>
    <row r="75" spans="1:18" ht="12.75" hidden="1" customHeight="1" x14ac:dyDescent="0.25">
      <c r="A75" s="116" t="s">
        <v>1002</v>
      </c>
      <c r="B75" s="181"/>
      <c r="C75" s="181"/>
      <c r="D75" s="181"/>
      <c r="E75" s="181"/>
      <c r="F75" s="181"/>
      <c r="G75" s="181"/>
      <c r="H75" s="181"/>
      <c r="I75" s="181"/>
      <c r="J75" s="181"/>
      <c r="K75" s="181"/>
      <c r="L75" s="470"/>
      <c r="M75" s="470"/>
      <c r="N75" s="353" t="s">
        <v>834</v>
      </c>
      <c r="O75" s="119" t="s">
        <v>383</v>
      </c>
      <c r="P75" s="119" t="s">
        <v>378</v>
      </c>
      <c r="Q75" s="358">
        <v>45748</v>
      </c>
      <c r="R75" s="119" t="s">
        <v>391</v>
      </c>
    </row>
    <row r="76" spans="1:18" ht="12.75" hidden="1" customHeight="1" x14ac:dyDescent="0.25">
      <c r="A76" s="116" t="s">
        <v>1000</v>
      </c>
      <c r="B76" s="181"/>
      <c r="C76" s="181"/>
      <c r="D76" s="181"/>
      <c r="E76" s="181"/>
      <c r="F76" s="181"/>
      <c r="G76" s="181"/>
      <c r="H76" s="181"/>
      <c r="I76" s="181"/>
      <c r="J76" s="181"/>
      <c r="K76" s="181"/>
      <c r="L76" s="470"/>
      <c r="M76" s="470"/>
      <c r="N76" s="353" t="s">
        <v>834</v>
      </c>
      <c r="O76" s="119" t="s">
        <v>383</v>
      </c>
      <c r="P76" s="119" t="s">
        <v>378</v>
      </c>
      <c r="Q76" s="358">
        <v>45748</v>
      </c>
      <c r="R76" s="119" t="s">
        <v>391</v>
      </c>
    </row>
    <row r="77" spans="1:18" ht="12.75" customHeight="1" x14ac:dyDescent="0.25">
      <c r="A77" s="456"/>
      <c r="B77" s="181"/>
      <c r="C77" s="181"/>
      <c r="D77" s="181"/>
      <c r="E77" s="181"/>
      <c r="F77" s="181"/>
      <c r="G77" s="181"/>
      <c r="H77" s="181"/>
      <c r="I77" s="181"/>
      <c r="J77" s="181"/>
      <c r="K77" s="181"/>
      <c r="L77" s="181"/>
      <c r="M77" s="181"/>
      <c r="N77" s="181"/>
      <c r="O77" s="180"/>
      <c r="P77" s="180"/>
      <c r="Q77" s="182"/>
      <c r="R77" s="180"/>
    </row>
    <row r="78" spans="1:18" ht="12.75" customHeight="1" x14ac:dyDescent="0.25">
      <c r="A78" s="69" t="s">
        <v>284</v>
      </c>
      <c r="B78" s="62"/>
      <c r="C78" s="62"/>
      <c r="D78" s="62"/>
      <c r="E78" s="62"/>
      <c r="F78" s="62"/>
      <c r="G78" s="62"/>
      <c r="H78" s="62"/>
      <c r="I78" s="62"/>
      <c r="J78" s="62"/>
      <c r="K78" s="62"/>
      <c r="L78" s="62"/>
      <c r="M78" s="62"/>
      <c r="N78" s="62"/>
      <c r="O78" s="83"/>
      <c r="P78" s="83"/>
      <c r="Q78" s="84"/>
      <c r="R78" s="64"/>
    </row>
    <row r="79" spans="1:18" ht="12.75" customHeight="1" x14ac:dyDescent="0.25">
      <c r="A79" s="116" t="s">
        <v>1034</v>
      </c>
      <c r="B79" s="117"/>
      <c r="C79" s="117">
        <v>77</v>
      </c>
      <c r="D79" s="117">
        <v>80</v>
      </c>
      <c r="E79" s="117">
        <v>82</v>
      </c>
      <c r="F79" s="117">
        <v>83</v>
      </c>
      <c r="G79" s="220">
        <v>89</v>
      </c>
      <c r="H79" s="220">
        <v>97.9</v>
      </c>
      <c r="I79" s="220">
        <v>97.9</v>
      </c>
      <c r="J79" s="220">
        <v>102.79500000000002</v>
      </c>
      <c r="K79" s="220">
        <v>207</v>
      </c>
      <c r="L79" s="356">
        <f>K79*(1+'Base Increase'!$A$2)</f>
        <v>213.21</v>
      </c>
      <c r="M79" s="356">
        <f t="shared" ref="M79:M82" si="8">MROUND(L79,1)</f>
        <v>213</v>
      </c>
      <c r="N79" s="353" t="s">
        <v>834</v>
      </c>
      <c r="O79" s="116" t="s">
        <v>383</v>
      </c>
      <c r="P79" s="116" t="s">
        <v>378</v>
      </c>
      <c r="Q79" s="358">
        <v>45748</v>
      </c>
      <c r="R79" s="116" t="s">
        <v>391</v>
      </c>
    </row>
    <row r="80" spans="1:18" ht="12.75" customHeight="1" x14ac:dyDescent="0.25">
      <c r="A80" s="116" t="s">
        <v>1005</v>
      </c>
      <c r="B80" s="117"/>
      <c r="C80" s="117"/>
      <c r="D80" s="117"/>
      <c r="E80" s="117"/>
      <c r="F80" s="117"/>
      <c r="G80" s="220"/>
      <c r="H80" s="220"/>
      <c r="I80" s="220"/>
      <c r="J80" s="220"/>
      <c r="K80" s="220">
        <v>310</v>
      </c>
      <c r="L80" s="356">
        <f>K80*(1+'Base Increase'!$A$2)</f>
        <v>319.3</v>
      </c>
      <c r="M80" s="356">
        <f t="shared" si="8"/>
        <v>319</v>
      </c>
      <c r="N80" s="353" t="s">
        <v>834</v>
      </c>
      <c r="O80" s="116" t="s">
        <v>383</v>
      </c>
      <c r="P80" s="116" t="s">
        <v>378</v>
      </c>
      <c r="Q80" s="358">
        <v>45748</v>
      </c>
      <c r="R80" s="116"/>
    </row>
    <row r="81" spans="1:18" ht="12.75" customHeight="1" x14ac:dyDescent="0.25">
      <c r="A81" s="116" t="s">
        <v>1002</v>
      </c>
      <c r="B81" s="117"/>
      <c r="C81" s="117"/>
      <c r="D81" s="117"/>
      <c r="E81" s="117"/>
      <c r="F81" s="117"/>
      <c r="G81" s="220"/>
      <c r="H81" s="220"/>
      <c r="I81" s="220"/>
      <c r="J81" s="220"/>
      <c r="K81" s="220">
        <v>30</v>
      </c>
      <c r="L81" s="356">
        <f>K81*(1+'Base Increase'!$A$2)</f>
        <v>30.900000000000002</v>
      </c>
      <c r="M81" s="356">
        <f t="shared" si="8"/>
        <v>31</v>
      </c>
      <c r="N81" s="353" t="s">
        <v>834</v>
      </c>
      <c r="O81" s="116" t="s">
        <v>383</v>
      </c>
      <c r="P81" s="116" t="s">
        <v>378</v>
      </c>
      <c r="Q81" s="358">
        <v>45748</v>
      </c>
      <c r="R81" s="116" t="s">
        <v>391</v>
      </c>
    </row>
    <row r="82" spans="1:18" ht="12.75" customHeight="1" x14ac:dyDescent="0.25">
      <c r="A82" s="116" t="s">
        <v>1000</v>
      </c>
      <c r="B82" s="117"/>
      <c r="C82" s="117"/>
      <c r="D82" s="117"/>
      <c r="E82" s="117"/>
      <c r="F82" s="117"/>
      <c r="G82" s="220"/>
      <c r="H82" s="220"/>
      <c r="I82" s="220"/>
      <c r="J82" s="220"/>
      <c r="K82" s="220">
        <v>89</v>
      </c>
      <c r="L82" s="356">
        <f>K82*(1+'Base Increase'!$A$2)</f>
        <v>91.67</v>
      </c>
      <c r="M82" s="356">
        <f t="shared" si="8"/>
        <v>92</v>
      </c>
      <c r="N82" s="353" t="s">
        <v>834</v>
      </c>
      <c r="O82" s="116" t="s">
        <v>383</v>
      </c>
      <c r="P82" s="116" t="s">
        <v>378</v>
      </c>
      <c r="Q82" s="358">
        <v>45748</v>
      </c>
      <c r="R82" s="116" t="s">
        <v>391</v>
      </c>
    </row>
    <row r="83" spans="1:18" ht="12.75" customHeight="1" x14ac:dyDescent="0.25">
      <c r="A83" s="180"/>
      <c r="B83" s="181"/>
      <c r="C83" s="181"/>
      <c r="D83" s="181"/>
      <c r="E83" s="181"/>
      <c r="F83" s="181"/>
      <c r="G83" s="181"/>
      <c r="H83" s="181"/>
      <c r="I83" s="181"/>
      <c r="J83" s="181"/>
      <c r="K83" s="181"/>
      <c r="L83" s="181"/>
      <c r="M83" s="181"/>
      <c r="N83" s="181"/>
      <c r="O83" s="180"/>
      <c r="P83" s="180"/>
      <c r="Q83" s="182"/>
      <c r="R83" s="180"/>
    </row>
    <row r="84" spans="1:18" ht="12.75" customHeight="1" x14ac:dyDescent="0.25">
      <c r="A84" s="69" t="s">
        <v>285</v>
      </c>
      <c r="B84" s="62"/>
      <c r="C84" s="62"/>
      <c r="D84" s="62"/>
      <c r="E84" s="62"/>
      <c r="F84" s="62"/>
      <c r="G84" s="62"/>
      <c r="H84" s="62"/>
      <c r="I84" s="62"/>
      <c r="J84" s="62"/>
      <c r="K84" s="62"/>
      <c r="L84" s="62"/>
      <c r="M84" s="62"/>
      <c r="N84" s="62"/>
      <c r="O84" s="83"/>
      <c r="P84" s="83"/>
      <c r="Q84" s="84"/>
      <c r="R84" s="64"/>
    </row>
    <row r="85" spans="1:18" ht="12.75" customHeight="1" x14ac:dyDescent="0.25">
      <c r="A85" s="116" t="s">
        <v>1005</v>
      </c>
      <c r="B85" s="117"/>
      <c r="C85" s="117">
        <v>336</v>
      </c>
      <c r="D85" s="117">
        <v>345</v>
      </c>
      <c r="E85" s="117">
        <v>353</v>
      </c>
      <c r="F85" s="117">
        <v>357</v>
      </c>
      <c r="G85" s="220">
        <v>384</v>
      </c>
      <c r="H85" s="220">
        <v>422.40000000000003</v>
      </c>
      <c r="I85" s="220">
        <v>422.40000000000003</v>
      </c>
      <c r="J85" s="220">
        <v>443.52000000000004</v>
      </c>
      <c r="K85" s="220">
        <v>310</v>
      </c>
      <c r="L85" s="356">
        <f>K85*(1+'Base Increase'!$A$2)</f>
        <v>319.3</v>
      </c>
      <c r="M85" s="356">
        <f t="shared" ref="M85:M87" si="9">MROUND(L85,1)</f>
        <v>319</v>
      </c>
      <c r="N85" s="353" t="s">
        <v>834</v>
      </c>
      <c r="O85" s="116" t="s">
        <v>383</v>
      </c>
      <c r="P85" s="116" t="s">
        <v>378</v>
      </c>
      <c r="Q85" s="358">
        <v>45748</v>
      </c>
      <c r="R85" s="116" t="s">
        <v>391</v>
      </c>
    </row>
    <row r="86" spans="1:18" ht="12.75" customHeight="1" x14ac:dyDescent="0.25">
      <c r="A86" s="116" t="s">
        <v>1002</v>
      </c>
      <c r="B86" s="117"/>
      <c r="C86" s="117"/>
      <c r="D86" s="117"/>
      <c r="E86" s="117"/>
      <c r="F86" s="117"/>
      <c r="G86" s="220"/>
      <c r="H86" s="220"/>
      <c r="I86" s="220"/>
      <c r="J86" s="220"/>
      <c r="K86" s="220">
        <v>30</v>
      </c>
      <c r="L86" s="356">
        <f>K86*(1+'Base Increase'!$A$2)</f>
        <v>30.900000000000002</v>
      </c>
      <c r="M86" s="356">
        <f t="shared" si="9"/>
        <v>31</v>
      </c>
      <c r="N86" s="353" t="s">
        <v>834</v>
      </c>
      <c r="O86" s="116" t="s">
        <v>383</v>
      </c>
      <c r="P86" s="116" t="s">
        <v>378</v>
      </c>
      <c r="Q86" s="358">
        <v>45748</v>
      </c>
      <c r="R86" s="116" t="s">
        <v>391</v>
      </c>
    </row>
    <row r="87" spans="1:18" ht="12.75" customHeight="1" x14ac:dyDescent="0.25">
      <c r="A87" s="116" t="s">
        <v>1000</v>
      </c>
      <c r="B87" s="117"/>
      <c r="C87" s="117"/>
      <c r="D87" s="117"/>
      <c r="E87" s="117"/>
      <c r="F87" s="117"/>
      <c r="G87" s="220"/>
      <c r="H87" s="220"/>
      <c r="I87" s="220"/>
      <c r="J87" s="220"/>
      <c r="K87" s="220">
        <v>89</v>
      </c>
      <c r="L87" s="356">
        <f>K87*(1+'Base Increase'!$A$2)</f>
        <v>91.67</v>
      </c>
      <c r="M87" s="356">
        <f t="shared" si="9"/>
        <v>92</v>
      </c>
      <c r="N87" s="353" t="s">
        <v>834</v>
      </c>
      <c r="O87" s="116" t="s">
        <v>383</v>
      </c>
      <c r="P87" s="116" t="s">
        <v>378</v>
      </c>
      <c r="Q87" s="358">
        <v>45748</v>
      </c>
      <c r="R87" s="116" t="s">
        <v>391</v>
      </c>
    </row>
    <row r="88" spans="1:18" ht="12.75" customHeight="1" x14ac:dyDescent="0.25">
      <c r="A88" s="180"/>
      <c r="B88" s="181"/>
      <c r="C88" s="181"/>
      <c r="D88" s="181"/>
      <c r="E88" s="181"/>
      <c r="F88" s="181"/>
      <c r="G88" s="181"/>
      <c r="H88" s="181"/>
      <c r="I88" s="181"/>
      <c r="J88" s="181"/>
      <c r="K88" s="181"/>
      <c r="L88" s="181"/>
      <c r="M88" s="181"/>
      <c r="N88" s="181"/>
      <c r="O88" s="180"/>
      <c r="P88" s="180"/>
      <c r="Q88" s="182"/>
      <c r="R88" s="180"/>
    </row>
    <row r="89" spans="1:18" ht="12.6" customHeight="1" x14ac:dyDescent="0.25">
      <c r="A89" s="69" t="s">
        <v>1036</v>
      </c>
      <c r="B89" s="62"/>
      <c r="C89" s="62"/>
      <c r="D89" s="62"/>
      <c r="E89" s="62"/>
      <c r="F89" s="62"/>
      <c r="G89" s="62"/>
      <c r="H89" s="62"/>
      <c r="I89" s="62"/>
      <c r="J89" s="62"/>
      <c r="K89" s="62"/>
      <c r="L89" s="62"/>
      <c r="M89" s="62"/>
      <c r="N89" s="62"/>
      <c r="O89" s="83"/>
      <c r="P89" s="83"/>
      <c r="Q89" s="84"/>
      <c r="R89" s="64"/>
    </row>
    <row r="90" spans="1:18" ht="12.75" customHeight="1" x14ac:dyDescent="0.25">
      <c r="A90" s="116" t="s">
        <v>1005</v>
      </c>
      <c r="B90" s="117"/>
      <c r="C90" s="117">
        <v>231</v>
      </c>
      <c r="D90" s="117">
        <v>237</v>
      </c>
      <c r="E90" s="117">
        <v>242</v>
      </c>
      <c r="F90" s="117">
        <v>245</v>
      </c>
      <c r="G90" s="220">
        <v>263</v>
      </c>
      <c r="H90" s="220">
        <v>289.3</v>
      </c>
      <c r="I90" s="220">
        <v>289.3</v>
      </c>
      <c r="J90" s="220">
        <v>303.76500000000004</v>
      </c>
      <c r="K90" s="220">
        <v>404</v>
      </c>
      <c r="L90" s="356">
        <f>K90*(1+'Base Increase'!$A$2)</f>
        <v>416.12</v>
      </c>
      <c r="M90" s="356">
        <f t="shared" ref="M90:M93" si="10">MROUND(L90,1)</f>
        <v>416</v>
      </c>
      <c r="N90" s="353" t="s">
        <v>834</v>
      </c>
      <c r="O90" s="116" t="s">
        <v>383</v>
      </c>
      <c r="P90" s="116" t="s">
        <v>378</v>
      </c>
      <c r="Q90" s="358">
        <v>45748</v>
      </c>
      <c r="R90" s="116" t="s">
        <v>391</v>
      </c>
    </row>
    <row r="91" spans="1:18" ht="12.75" customHeight="1" x14ac:dyDescent="0.25">
      <c r="A91" s="116" t="s">
        <v>1006</v>
      </c>
      <c r="B91" s="117"/>
      <c r="C91" s="117">
        <v>116</v>
      </c>
      <c r="D91" s="117">
        <v>119</v>
      </c>
      <c r="E91" s="117">
        <v>122</v>
      </c>
      <c r="F91" s="117">
        <v>123</v>
      </c>
      <c r="G91" s="220">
        <v>132</v>
      </c>
      <c r="H91" s="220">
        <v>145.20000000000002</v>
      </c>
      <c r="I91" s="220">
        <v>145.20000000000002</v>
      </c>
      <c r="J91" s="220">
        <v>152.46000000000004</v>
      </c>
      <c r="K91" s="220">
        <v>311</v>
      </c>
      <c r="L91" s="356">
        <f>K91*(1+'Base Increase'!$A$2)</f>
        <v>320.33</v>
      </c>
      <c r="M91" s="356">
        <f t="shared" si="10"/>
        <v>320</v>
      </c>
      <c r="N91" s="353" t="s">
        <v>834</v>
      </c>
      <c r="O91" s="116" t="s">
        <v>383</v>
      </c>
      <c r="P91" s="116" t="s">
        <v>378</v>
      </c>
      <c r="Q91" s="358">
        <v>45748</v>
      </c>
      <c r="R91" s="116" t="s">
        <v>391</v>
      </c>
    </row>
    <row r="92" spans="1:18" ht="12.75" customHeight="1" x14ac:dyDescent="0.25">
      <c r="A92" s="116" t="s">
        <v>1002</v>
      </c>
      <c r="B92" s="117"/>
      <c r="C92" s="117"/>
      <c r="D92" s="117"/>
      <c r="E92" s="117"/>
      <c r="F92" s="117"/>
      <c r="G92" s="220"/>
      <c r="H92" s="220"/>
      <c r="I92" s="220"/>
      <c r="J92" s="220"/>
      <c r="K92" s="220">
        <v>30</v>
      </c>
      <c r="L92" s="356">
        <f>K92*(1+'Base Increase'!$A$2)</f>
        <v>30.900000000000002</v>
      </c>
      <c r="M92" s="356">
        <f t="shared" si="10"/>
        <v>31</v>
      </c>
      <c r="N92" s="353" t="s">
        <v>834</v>
      </c>
      <c r="O92" s="116" t="s">
        <v>383</v>
      </c>
      <c r="P92" s="116" t="s">
        <v>378</v>
      </c>
      <c r="Q92" s="358">
        <v>45748</v>
      </c>
      <c r="R92" s="116" t="s">
        <v>391</v>
      </c>
    </row>
    <row r="93" spans="1:18" ht="12.75" customHeight="1" x14ac:dyDescent="0.25">
      <c r="A93" s="116" t="s">
        <v>1000</v>
      </c>
      <c r="B93" s="117"/>
      <c r="C93" s="117"/>
      <c r="D93" s="117"/>
      <c r="E93" s="117"/>
      <c r="F93" s="117"/>
      <c r="G93" s="220"/>
      <c r="H93" s="220"/>
      <c r="I93" s="220"/>
      <c r="J93" s="220"/>
      <c r="K93" s="220">
        <v>89</v>
      </c>
      <c r="L93" s="356">
        <f>K93*(1+'Base Increase'!$A$2)</f>
        <v>91.67</v>
      </c>
      <c r="M93" s="356">
        <f t="shared" si="10"/>
        <v>92</v>
      </c>
      <c r="N93" s="353" t="s">
        <v>834</v>
      </c>
      <c r="O93" s="116" t="s">
        <v>383</v>
      </c>
      <c r="P93" s="116" t="s">
        <v>378</v>
      </c>
      <c r="Q93" s="358">
        <v>45748</v>
      </c>
      <c r="R93" s="116" t="s">
        <v>391</v>
      </c>
    </row>
    <row r="94" spans="1:18" ht="12.75" customHeight="1" x14ac:dyDescent="0.25">
      <c r="A94" s="180"/>
      <c r="B94" s="181"/>
      <c r="C94" s="181"/>
      <c r="D94" s="181"/>
      <c r="E94" s="181"/>
      <c r="F94" s="181"/>
      <c r="G94" s="181"/>
      <c r="H94" s="181"/>
      <c r="I94" s="181"/>
      <c r="J94" s="181"/>
      <c r="K94" s="181"/>
      <c r="L94" s="181"/>
      <c r="M94" s="181"/>
      <c r="N94" s="181"/>
      <c r="O94" s="180"/>
      <c r="P94" s="180"/>
      <c r="Q94" s="182"/>
      <c r="R94" s="180"/>
    </row>
    <row r="95" spans="1:18" ht="12.75" customHeight="1" x14ac:dyDescent="0.25">
      <c r="A95" s="69" t="s">
        <v>406</v>
      </c>
      <c r="B95" s="62"/>
      <c r="C95" s="62"/>
      <c r="D95" s="62"/>
      <c r="E95" s="62"/>
      <c r="F95" s="62"/>
      <c r="G95" s="62"/>
      <c r="H95" s="62"/>
      <c r="I95" s="62"/>
      <c r="J95" s="62"/>
      <c r="K95" s="62"/>
      <c r="L95" s="62"/>
      <c r="M95" s="62"/>
      <c r="N95" s="62"/>
      <c r="O95" s="83"/>
      <c r="P95" s="83"/>
      <c r="Q95" s="84"/>
      <c r="R95" s="64"/>
    </row>
    <row r="96" spans="1:18" ht="12.75" customHeight="1" x14ac:dyDescent="0.25">
      <c r="A96" s="116" t="s">
        <v>1005</v>
      </c>
      <c r="B96" s="117"/>
      <c r="C96" s="117">
        <v>113</v>
      </c>
      <c r="D96" s="117">
        <v>116</v>
      </c>
      <c r="E96" s="117">
        <v>119</v>
      </c>
      <c r="F96" s="117">
        <v>120</v>
      </c>
      <c r="G96" s="220">
        <v>129</v>
      </c>
      <c r="H96" s="220">
        <v>141.9</v>
      </c>
      <c r="I96" s="220">
        <v>141.9</v>
      </c>
      <c r="J96" s="220">
        <v>148.995</v>
      </c>
      <c r="K96" s="220">
        <v>269</v>
      </c>
      <c r="L96" s="356">
        <f>K96*(1+'Base Increase'!$A$2)</f>
        <v>277.07</v>
      </c>
      <c r="M96" s="356">
        <f t="shared" ref="M96:M98" si="11">MROUND(L96,1)</f>
        <v>277</v>
      </c>
      <c r="N96" s="353" t="s">
        <v>834</v>
      </c>
      <c r="O96" s="116" t="s">
        <v>383</v>
      </c>
      <c r="P96" s="116" t="s">
        <v>378</v>
      </c>
      <c r="Q96" s="358">
        <v>45748</v>
      </c>
      <c r="R96" s="116" t="s">
        <v>391</v>
      </c>
    </row>
    <row r="97" spans="1:18" ht="12.75" customHeight="1" x14ac:dyDescent="0.25">
      <c r="A97" s="116" t="s">
        <v>1002</v>
      </c>
      <c r="B97" s="117"/>
      <c r="C97" s="117"/>
      <c r="D97" s="117"/>
      <c r="E97" s="117"/>
      <c r="F97" s="117"/>
      <c r="G97" s="220"/>
      <c r="H97" s="220"/>
      <c r="I97" s="220"/>
      <c r="J97" s="220"/>
      <c r="K97" s="220">
        <v>30</v>
      </c>
      <c r="L97" s="356">
        <f>K97*(1+'Base Increase'!$A$2)</f>
        <v>30.900000000000002</v>
      </c>
      <c r="M97" s="356">
        <f t="shared" si="11"/>
        <v>31</v>
      </c>
      <c r="N97" s="353" t="s">
        <v>834</v>
      </c>
      <c r="O97" s="116" t="s">
        <v>383</v>
      </c>
      <c r="P97" s="116" t="s">
        <v>378</v>
      </c>
      <c r="Q97" s="358">
        <v>45748</v>
      </c>
      <c r="R97" s="116" t="s">
        <v>391</v>
      </c>
    </row>
    <row r="98" spans="1:18" ht="12.75" customHeight="1" x14ac:dyDescent="0.25">
      <c r="A98" s="116" t="s">
        <v>1000</v>
      </c>
      <c r="B98" s="117"/>
      <c r="C98" s="117"/>
      <c r="D98" s="117"/>
      <c r="E98" s="117"/>
      <c r="F98" s="117"/>
      <c r="G98" s="220"/>
      <c r="H98" s="220"/>
      <c r="I98" s="220"/>
      <c r="J98" s="220"/>
      <c r="K98" s="220">
        <v>89</v>
      </c>
      <c r="L98" s="356">
        <f>K98*(1+'Base Increase'!$A$2)</f>
        <v>91.67</v>
      </c>
      <c r="M98" s="356">
        <f t="shared" si="11"/>
        <v>92</v>
      </c>
      <c r="N98" s="353" t="s">
        <v>834</v>
      </c>
      <c r="O98" s="116" t="s">
        <v>383</v>
      </c>
      <c r="P98" s="116" t="s">
        <v>378</v>
      </c>
      <c r="Q98" s="358">
        <v>45748</v>
      </c>
      <c r="R98" s="116" t="s">
        <v>391</v>
      </c>
    </row>
    <row r="99" spans="1:18" ht="12.75" customHeight="1" x14ac:dyDescent="0.25">
      <c r="A99" s="180"/>
      <c r="B99" s="181"/>
      <c r="C99" s="181"/>
      <c r="D99" s="181"/>
      <c r="E99" s="181"/>
      <c r="F99" s="181"/>
      <c r="G99" s="181"/>
      <c r="H99" s="181"/>
      <c r="I99" s="181"/>
      <c r="J99" s="181"/>
      <c r="K99" s="181"/>
      <c r="L99" s="181"/>
      <c r="M99" s="181"/>
      <c r="N99" s="181"/>
      <c r="O99" s="180"/>
      <c r="P99" s="180"/>
      <c r="Q99" s="182"/>
      <c r="R99" s="180"/>
    </row>
    <row r="100" spans="1:18" ht="12.75" customHeight="1" x14ac:dyDescent="0.25">
      <c r="A100" s="69" t="s">
        <v>286</v>
      </c>
      <c r="B100" s="62"/>
      <c r="C100" s="62"/>
      <c r="D100" s="62"/>
      <c r="E100" s="62"/>
      <c r="F100" s="62"/>
      <c r="G100" s="62"/>
      <c r="H100" s="62"/>
      <c r="I100" s="62"/>
      <c r="J100" s="62"/>
      <c r="K100" s="62"/>
      <c r="L100" s="62"/>
      <c r="M100" s="62"/>
      <c r="N100" s="62"/>
      <c r="O100" s="83"/>
      <c r="P100" s="83"/>
      <c r="Q100" s="84"/>
      <c r="R100" s="64"/>
    </row>
    <row r="101" spans="1:18" ht="12.75" customHeight="1" x14ac:dyDescent="0.25">
      <c r="A101" s="116" t="s">
        <v>1005</v>
      </c>
      <c r="B101" s="117"/>
      <c r="C101" s="117">
        <v>525</v>
      </c>
      <c r="D101" s="117">
        <v>539</v>
      </c>
      <c r="E101" s="117">
        <v>551</v>
      </c>
      <c r="F101" s="117">
        <v>558</v>
      </c>
      <c r="G101" s="220">
        <v>600</v>
      </c>
      <c r="H101" s="220">
        <v>660</v>
      </c>
      <c r="I101" s="220">
        <v>660</v>
      </c>
      <c r="J101" s="220">
        <v>693</v>
      </c>
      <c r="K101" s="220">
        <v>311</v>
      </c>
      <c r="L101" s="356">
        <f>K101*(1+'Base Increase'!$A$2)</f>
        <v>320.33</v>
      </c>
      <c r="M101" s="356">
        <f t="shared" ref="M101:M104" si="12">MROUND(L101,1)</f>
        <v>320</v>
      </c>
      <c r="N101" s="353" t="s">
        <v>834</v>
      </c>
      <c r="O101" s="116" t="s">
        <v>383</v>
      </c>
      <c r="P101" s="116" t="s">
        <v>378</v>
      </c>
      <c r="Q101" s="358">
        <v>45748</v>
      </c>
      <c r="R101" s="116" t="s">
        <v>391</v>
      </c>
    </row>
    <row r="102" spans="1:18" ht="12.75" customHeight="1" x14ac:dyDescent="0.25">
      <c r="A102" s="119" t="s">
        <v>1007</v>
      </c>
      <c r="B102" s="120"/>
      <c r="C102" s="120">
        <v>1500</v>
      </c>
      <c r="D102" s="120">
        <v>1541</v>
      </c>
      <c r="E102" s="120">
        <v>1575</v>
      </c>
      <c r="F102" s="120">
        <v>1594</v>
      </c>
      <c r="G102" s="220">
        <v>1714</v>
      </c>
      <c r="H102" s="220">
        <v>1885.4</v>
      </c>
      <c r="I102" s="220">
        <v>1885.4</v>
      </c>
      <c r="J102" s="220">
        <v>1979.67</v>
      </c>
      <c r="K102" s="220">
        <v>311</v>
      </c>
      <c r="L102" s="356">
        <f>K102*(1+'Base Increase'!$A$2)</f>
        <v>320.33</v>
      </c>
      <c r="M102" s="356">
        <f t="shared" si="12"/>
        <v>320</v>
      </c>
      <c r="N102" s="353" t="s">
        <v>834</v>
      </c>
      <c r="O102" s="119" t="s">
        <v>383</v>
      </c>
      <c r="P102" s="119" t="s">
        <v>378</v>
      </c>
      <c r="Q102" s="358">
        <v>45748</v>
      </c>
      <c r="R102" s="119" t="s">
        <v>391</v>
      </c>
    </row>
    <row r="103" spans="1:18" ht="12.75" customHeight="1" x14ac:dyDescent="0.25">
      <c r="A103" s="116" t="s">
        <v>1002</v>
      </c>
      <c r="B103" s="117"/>
      <c r="C103" s="117"/>
      <c r="D103" s="117"/>
      <c r="E103" s="117"/>
      <c r="F103" s="117"/>
      <c r="G103" s="220"/>
      <c r="H103" s="220"/>
      <c r="I103" s="220"/>
      <c r="J103" s="220"/>
      <c r="K103" s="220">
        <v>30</v>
      </c>
      <c r="L103" s="356">
        <f>K103*(1+'Base Increase'!$A$2)</f>
        <v>30.900000000000002</v>
      </c>
      <c r="M103" s="356">
        <f t="shared" si="12"/>
        <v>31</v>
      </c>
      <c r="N103" s="353" t="s">
        <v>834</v>
      </c>
      <c r="O103" s="116" t="s">
        <v>383</v>
      </c>
      <c r="P103" s="116" t="s">
        <v>378</v>
      </c>
      <c r="Q103" s="358">
        <v>45748</v>
      </c>
      <c r="R103" s="116" t="s">
        <v>391</v>
      </c>
    </row>
    <row r="104" spans="1:18" ht="12.75" customHeight="1" x14ac:dyDescent="0.25">
      <c r="A104" s="116" t="s">
        <v>1000</v>
      </c>
      <c r="B104" s="117"/>
      <c r="C104" s="117"/>
      <c r="D104" s="117"/>
      <c r="E104" s="117"/>
      <c r="F104" s="117"/>
      <c r="G104" s="220"/>
      <c r="H104" s="220"/>
      <c r="I104" s="220"/>
      <c r="J104" s="220"/>
      <c r="K104" s="220">
        <v>89</v>
      </c>
      <c r="L104" s="356">
        <f>K104*(1+'Base Increase'!$A$2)</f>
        <v>91.67</v>
      </c>
      <c r="M104" s="356">
        <f t="shared" si="12"/>
        <v>92</v>
      </c>
      <c r="N104" s="353" t="s">
        <v>834</v>
      </c>
      <c r="O104" s="116" t="s">
        <v>383</v>
      </c>
      <c r="P104" s="116" t="s">
        <v>378</v>
      </c>
      <c r="Q104" s="358">
        <v>45748</v>
      </c>
      <c r="R104" s="116" t="s">
        <v>391</v>
      </c>
    </row>
    <row r="105" spans="1:18" ht="12.75" customHeight="1" x14ac:dyDescent="0.25">
      <c r="A105" s="180"/>
      <c r="B105" s="181"/>
      <c r="C105" s="181"/>
      <c r="D105" s="181"/>
      <c r="E105" s="181"/>
      <c r="F105" s="181"/>
      <c r="G105" s="181"/>
      <c r="H105" s="181"/>
      <c r="I105" s="181"/>
      <c r="J105" s="181"/>
      <c r="K105" s="181"/>
      <c r="L105" s="181"/>
      <c r="M105" s="181"/>
      <c r="N105" s="181"/>
      <c r="O105" s="180"/>
      <c r="P105" s="180"/>
      <c r="Q105" s="182"/>
      <c r="R105" s="180"/>
    </row>
    <row r="106" spans="1:18" ht="12.75" customHeight="1" x14ac:dyDescent="0.25">
      <c r="A106" s="62" t="s">
        <v>1129</v>
      </c>
      <c r="B106" s="475"/>
      <c r="C106" s="475"/>
      <c r="D106" s="475"/>
      <c r="E106" s="475"/>
      <c r="F106" s="475"/>
      <c r="G106" s="475"/>
      <c r="H106" s="475"/>
      <c r="I106" s="475"/>
      <c r="J106" s="475"/>
      <c r="K106" s="475"/>
      <c r="L106" s="475"/>
      <c r="M106" s="62"/>
      <c r="N106" s="62"/>
      <c r="O106" s="83"/>
      <c r="P106" s="83"/>
      <c r="Q106" s="83"/>
      <c r="R106" s="183"/>
    </row>
    <row r="107" spans="1:18" ht="12.75" customHeight="1" x14ac:dyDescent="0.25">
      <c r="A107" s="82" t="s">
        <v>1154</v>
      </c>
      <c r="B107" s="361"/>
      <c r="C107" s="361"/>
      <c r="D107" s="361"/>
      <c r="E107" s="361"/>
      <c r="F107" s="361"/>
      <c r="G107" s="356"/>
      <c r="H107" s="356"/>
      <c r="I107" s="356"/>
      <c r="J107" s="356"/>
      <c r="K107" s="356">
        <v>207</v>
      </c>
      <c r="L107" s="356">
        <f>K107*(1+'Base Increase'!$A$2)</f>
        <v>213.21</v>
      </c>
      <c r="M107" s="356">
        <v>213</v>
      </c>
      <c r="N107" s="353" t="s">
        <v>834</v>
      </c>
      <c r="O107" s="116" t="s">
        <v>383</v>
      </c>
      <c r="P107" s="116" t="s">
        <v>378</v>
      </c>
      <c r="Q107" s="358">
        <v>45748</v>
      </c>
      <c r="R107" s="116" t="s">
        <v>391</v>
      </c>
    </row>
    <row r="108" spans="1:18" ht="12.75" customHeight="1" x14ac:dyDescent="0.25">
      <c r="A108" s="119" t="s">
        <v>1130</v>
      </c>
      <c r="B108" s="120"/>
      <c r="C108" s="120"/>
      <c r="D108" s="120"/>
      <c r="E108" s="120"/>
      <c r="F108" s="120"/>
      <c r="G108" s="220"/>
      <c r="H108" s="220"/>
      <c r="I108" s="220"/>
      <c r="J108" s="220"/>
      <c r="K108" s="220">
        <v>310</v>
      </c>
      <c r="L108" s="356">
        <f>K108*(1+'Base Increase'!$A$2)</f>
        <v>319.3</v>
      </c>
      <c r="M108" s="356">
        <v>31</v>
      </c>
      <c r="N108" s="353" t="s">
        <v>834</v>
      </c>
      <c r="O108" s="119" t="s">
        <v>383</v>
      </c>
      <c r="P108" s="119" t="s">
        <v>378</v>
      </c>
      <c r="Q108" s="358">
        <v>45748</v>
      </c>
      <c r="R108" s="119" t="s">
        <v>391</v>
      </c>
    </row>
    <row r="109" spans="1:18" ht="12.75" customHeight="1" x14ac:dyDescent="0.25">
      <c r="A109" s="119" t="s">
        <v>999</v>
      </c>
      <c r="B109" s="120"/>
      <c r="C109" s="120"/>
      <c r="D109" s="120"/>
      <c r="E109" s="120"/>
      <c r="F109" s="120"/>
      <c r="G109" s="220"/>
      <c r="H109" s="220"/>
      <c r="I109" s="220"/>
      <c r="J109" s="220"/>
      <c r="K109" s="220">
        <v>30</v>
      </c>
      <c r="L109" s="356">
        <f>K109*(1+'Base Increase'!$A$2)</f>
        <v>30.900000000000002</v>
      </c>
      <c r="M109" s="356">
        <f t="shared" ref="M109:M111" si="13">MROUND(L109,1)</f>
        <v>31</v>
      </c>
      <c r="N109" s="353" t="s">
        <v>834</v>
      </c>
      <c r="O109" s="116" t="s">
        <v>383</v>
      </c>
      <c r="P109" s="116" t="s">
        <v>378</v>
      </c>
      <c r="Q109" s="358">
        <v>45748</v>
      </c>
      <c r="R109" s="116" t="s">
        <v>391</v>
      </c>
    </row>
    <row r="110" spans="1:18" ht="12.75" customHeight="1" x14ac:dyDescent="0.25">
      <c r="A110" s="119" t="s">
        <v>1131</v>
      </c>
      <c r="B110" s="120"/>
      <c r="C110" s="120"/>
      <c r="D110" s="120"/>
      <c r="E110" s="120"/>
      <c r="F110" s="120"/>
      <c r="G110" s="220"/>
      <c r="H110" s="220"/>
      <c r="I110" s="220"/>
      <c r="J110" s="220"/>
      <c r="K110" s="220">
        <v>89</v>
      </c>
      <c r="L110" s="356">
        <f>K110*(1+'Base Increase'!$A$2)</f>
        <v>91.67</v>
      </c>
      <c r="M110" s="356">
        <f t="shared" si="13"/>
        <v>92</v>
      </c>
      <c r="N110" s="353" t="s">
        <v>834</v>
      </c>
      <c r="O110" s="116" t="s">
        <v>383</v>
      </c>
      <c r="P110" s="116" t="s">
        <v>378</v>
      </c>
      <c r="Q110" s="358">
        <v>45748</v>
      </c>
      <c r="R110" s="116" t="s">
        <v>391</v>
      </c>
    </row>
    <row r="111" spans="1:18" ht="12.6" customHeight="1" x14ac:dyDescent="0.25">
      <c r="A111" s="180" t="s">
        <v>1124</v>
      </c>
      <c r="B111" s="181"/>
      <c r="C111" s="181"/>
      <c r="D111" s="181"/>
      <c r="E111" s="181"/>
      <c r="F111" s="181"/>
      <c r="G111" s="181"/>
      <c r="H111" s="181"/>
      <c r="I111" s="181"/>
      <c r="J111" s="181"/>
      <c r="K111" s="220">
        <v>89</v>
      </c>
      <c r="L111" s="356">
        <f>K111*(1+'Base Increase'!$A$2)</f>
        <v>91.67</v>
      </c>
      <c r="M111" s="356">
        <f t="shared" si="13"/>
        <v>92</v>
      </c>
      <c r="N111" s="353" t="s">
        <v>834</v>
      </c>
      <c r="O111" s="116" t="s">
        <v>383</v>
      </c>
      <c r="P111" s="116" t="s">
        <v>378</v>
      </c>
      <c r="Q111" s="358">
        <v>45748</v>
      </c>
      <c r="R111" s="116" t="s">
        <v>391</v>
      </c>
    </row>
    <row r="112" spans="1:18" ht="12.75" customHeight="1" x14ac:dyDescent="0.25">
      <c r="A112" s="180"/>
      <c r="B112" s="181"/>
      <c r="C112" s="181"/>
      <c r="D112" s="181"/>
      <c r="E112" s="181"/>
      <c r="F112" s="181"/>
      <c r="G112" s="181"/>
      <c r="H112" s="181"/>
      <c r="I112" s="181"/>
      <c r="J112" s="181"/>
      <c r="K112" s="181"/>
      <c r="L112" s="181"/>
      <c r="M112" s="181"/>
      <c r="N112" s="181"/>
      <c r="O112" s="180"/>
      <c r="P112" s="180"/>
      <c r="Q112" s="182"/>
      <c r="R112" s="180"/>
    </row>
    <row r="113" spans="1:18" ht="12.75" customHeight="1" x14ac:dyDescent="0.25">
      <c r="A113" s="69" t="s">
        <v>885</v>
      </c>
      <c r="B113" s="62"/>
      <c r="C113" s="62"/>
      <c r="D113" s="62"/>
      <c r="E113" s="62"/>
      <c r="F113" s="62"/>
      <c r="G113" s="62"/>
      <c r="H113" s="62"/>
      <c r="I113" s="62"/>
      <c r="J113" s="62"/>
      <c r="K113" s="62"/>
      <c r="L113" s="62"/>
      <c r="M113" s="62"/>
      <c r="N113" s="62"/>
      <c r="O113" s="83"/>
      <c r="P113" s="83"/>
      <c r="Q113" s="84"/>
      <c r="R113" s="64"/>
    </row>
    <row r="114" spans="1:18" ht="12.75" customHeight="1" x14ac:dyDescent="0.25">
      <c r="A114" s="116" t="s">
        <v>1005</v>
      </c>
      <c r="B114" s="117"/>
      <c r="C114" s="117">
        <v>525</v>
      </c>
      <c r="D114" s="117">
        <v>539</v>
      </c>
      <c r="E114" s="117">
        <v>551</v>
      </c>
      <c r="F114" s="229" t="s">
        <v>378</v>
      </c>
      <c r="G114" s="220">
        <v>257</v>
      </c>
      <c r="H114" s="220">
        <v>282.70000000000005</v>
      </c>
      <c r="I114" s="220">
        <v>282.7</v>
      </c>
      <c r="J114" s="220">
        <v>296.83499999999998</v>
      </c>
      <c r="K114" s="220">
        <v>311</v>
      </c>
      <c r="L114" s="356">
        <f>K114*(1+'Base Increase'!$A$2)</f>
        <v>320.33</v>
      </c>
      <c r="M114" s="356">
        <f t="shared" ref="M114:M116" si="14">MROUND(L114,1)</f>
        <v>320</v>
      </c>
      <c r="N114" s="353" t="s">
        <v>834</v>
      </c>
      <c r="O114" s="116" t="s">
        <v>383</v>
      </c>
      <c r="P114" s="116" t="s">
        <v>378</v>
      </c>
      <c r="Q114" s="358">
        <v>45748</v>
      </c>
      <c r="R114" s="116" t="s">
        <v>391</v>
      </c>
    </row>
    <row r="115" spans="1:18" ht="12.75" customHeight="1" x14ac:dyDescent="0.25">
      <c r="A115" s="116" t="s">
        <v>1002</v>
      </c>
      <c r="B115" s="117"/>
      <c r="C115" s="117"/>
      <c r="D115" s="117"/>
      <c r="E115" s="117"/>
      <c r="F115" s="117"/>
      <c r="G115" s="220"/>
      <c r="H115" s="220"/>
      <c r="I115" s="220"/>
      <c r="J115" s="220"/>
      <c r="K115" s="220">
        <v>30</v>
      </c>
      <c r="L115" s="356">
        <f>K115*(1+'Base Increase'!$A$2)</f>
        <v>30.900000000000002</v>
      </c>
      <c r="M115" s="356">
        <f t="shared" si="14"/>
        <v>31</v>
      </c>
      <c r="N115" s="353" t="s">
        <v>834</v>
      </c>
      <c r="O115" s="116" t="s">
        <v>383</v>
      </c>
      <c r="P115" s="116" t="s">
        <v>378</v>
      </c>
      <c r="Q115" s="358">
        <v>45748</v>
      </c>
      <c r="R115" s="116" t="s">
        <v>391</v>
      </c>
    </row>
    <row r="116" spans="1:18" ht="12.75" customHeight="1" x14ac:dyDescent="0.25">
      <c r="A116" s="116" t="s">
        <v>1000</v>
      </c>
      <c r="B116" s="117"/>
      <c r="C116" s="117"/>
      <c r="D116" s="117"/>
      <c r="E116" s="117"/>
      <c r="F116" s="117"/>
      <c r="G116" s="220"/>
      <c r="H116" s="220"/>
      <c r="I116" s="220"/>
      <c r="J116" s="220"/>
      <c r="K116" s="220">
        <v>89</v>
      </c>
      <c r="L116" s="356">
        <f>K116*(1+'Base Increase'!$A$2)</f>
        <v>91.67</v>
      </c>
      <c r="M116" s="356">
        <f t="shared" si="14"/>
        <v>92</v>
      </c>
      <c r="N116" s="353" t="s">
        <v>834</v>
      </c>
      <c r="O116" s="116" t="s">
        <v>383</v>
      </c>
      <c r="P116" s="116" t="s">
        <v>378</v>
      </c>
      <c r="Q116" s="358">
        <v>45748</v>
      </c>
      <c r="R116" s="116" t="s">
        <v>391</v>
      </c>
    </row>
    <row r="117" spans="1:18" ht="12.75" customHeight="1" x14ac:dyDescent="0.25">
      <c r="A117" s="180"/>
      <c r="B117" s="181"/>
      <c r="C117" s="181"/>
      <c r="D117" s="181"/>
      <c r="E117" s="181"/>
      <c r="F117" s="181"/>
      <c r="G117" s="181"/>
      <c r="H117" s="181"/>
      <c r="I117" s="181"/>
      <c r="J117" s="181"/>
      <c r="K117" s="181"/>
      <c r="L117" s="181"/>
      <c r="M117" s="181"/>
      <c r="N117" s="181"/>
      <c r="O117" s="180"/>
      <c r="P117" s="180"/>
      <c r="Q117" s="182"/>
      <c r="R117" s="180"/>
    </row>
    <row r="118" spans="1:18" ht="12.75" customHeight="1" x14ac:dyDescent="0.25">
      <c r="A118" s="69" t="s">
        <v>1008</v>
      </c>
      <c r="B118" s="62"/>
      <c r="C118" s="62"/>
      <c r="D118" s="62"/>
      <c r="E118" s="62"/>
      <c r="F118" s="62"/>
      <c r="G118" s="62"/>
      <c r="H118" s="62"/>
      <c r="I118" s="62"/>
      <c r="J118" s="62"/>
      <c r="K118" s="62"/>
      <c r="L118" s="62"/>
      <c r="M118" s="62"/>
      <c r="N118" s="62"/>
      <c r="O118" s="83"/>
      <c r="P118" s="83"/>
      <c r="Q118" s="83"/>
      <c r="R118" s="183"/>
    </row>
    <row r="119" spans="1:18" ht="12.75" customHeight="1" x14ac:dyDescent="0.25">
      <c r="A119" s="116" t="s">
        <v>1029</v>
      </c>
      <c r="B119" s="117"/>
      <c r="C119" s="117">
        <v>185</v>
      </c>
      <c r="D119" s="117">
        <v>190</v>
      </c>
      <c r="E119" s="117">
        <v>194</v>
      </c>
      <c r="F119" s="117">
        <v>196</v>
      </c>
      <c r="G119" s="220">
        <v>211</v>
      </c>
      <c r="H119" s="220">
        <v>232.10000000000002</v>
      </c>
      <c r="I119" s="220">
        <v>232.10000000000002</v>
      </c>
      <c r="J119" s="220">
        <v>243.70500000000004</v>
      </c>
      <c r="K119" s="220">
        <v>269</v>
      </c>
      <c r="L119" s="356">
        <f>K119*(1+'Base Increase'!$A$2)</f>
        <v>277.07</v>
      </c>
      <c r="M119" s="356">
        <f t="shared" ref="M119:M124" si="15">MROUND(L119,1)</f>
        <v>277</v>
      </c>
      <c r="N119" s="353" t="s">
        <v>834</v>
      </c>
      <c r="O119" s="116" t="s">
        <v>383</v>
      </c>
      <c r="P119" s="116" t="s">
        <v>378</v>
      </c>
      <c r="Q119" s="358">
        <v>45748</v>
      </c>
      <c r="R119" s="116" t="s">
        <v>391</v>
      </c>
    </row>
    <row r="120" spans="1:18" ht="12.75" customHeight="1" x14ac:dyDescent="0.25">
      <c r="A120" s="119" t="s">
        <v>1030</v>
      </c>
      <c r="B120" s="120"/>
      <c r="C120" s="120">
        <v>370</v>
      </c>
      <c r="D120" s="120">
        <v>380</v>
      </c>
      <c r="E120" s="120">
        <v>388</v>
      </c>
      <c r="F120" s="120">
        <v>393</v>
      </c>
      <c r="G120" s="220">
        <v>423</v>
      </c>
      <c r="H120" s="220">
        <v>465.3</v>
      </c>
      <c r="I120" s="220">
        <v>465.3</v>
      </c>
      <c r="J120" s="220">
        <v>488.56500000000005</v>
      </c>
      <c r="K120" s="220">
        <v>285</v>
      </c>
      <c r="L120" s="356">
        <f>K120*(1+'Base Increase'!$A$2)</f>
        <v>293.55</v>
      </c>
      <c r="M120" s="356">
        <f t="shared" si="15"/>
        <v>294</v>
      </c>
      <c r="N120" s="353" t="s">
        <v>834</v>
      </c>
      <c r="O120" s="119" t="s">
        <v>383</v>
      </c>
      <c r="P120" s="119" t="s">
        <v>378</v>
      </c>
      <c r="Q120" s="358">
        <v>45748</v>
      </c>
      <c r="R120" s="119" t="s">
        <v>391</v>
      </c>
    </row>
    <row r="121" spans="1:18" ht="12.75" customHeight="1" x14ac:dyDescent="0.25">
      <c r="A121" s="119" t="s">
        <v>1031</v>
      </c>
      <c r="B121" s="120"/>
      <c r="C121" s="120">
        <v>555</v>
      </c>
      <c r="D121" s="120">
        <v>570</v>
      </c>
      <c r="E121" s="120">
        <v>583</v>
      </c>
      <c r="F121" s="120">
        <v>590</v>
      </c>
      <c r="G121" s="220">
        <v>635</v>
      </c>
      <c r="H121" s="220">
        <v>698.5</v>
      </c>
      <c r="I121" s="220">
        <v>698.5</v>
      </c>
      <c r="J121" s="220">
        <v>733.42500000000007</v>
      </c>
      <c r="K121" s="220">
        <v>301</v>
      </c>
      <c r="L121" s="356">
        <f>K121*(1+'Base Increase'!$A$2)</f>
        <v>310.03000000000003</v>
      </c>
      <c r="M121" s="356">
        <f t="shared" si="15"/>
        <v>310</v>
      </c>
      <c r="N121" s="353" t="s">
        <v>834</v>
      </c>
      <c r="O121" s="119" t="s">
        <v>383</v>
      </c>
      <c r="P121" s="119" t="s">
        <v>378</v>
      </c>
      <c r="Q121" s="358">
        <v>45748</v>
      </c>
      <c r="R121" s="119" t="s">
        <v>391</v>
      </c>
    </row>
    <row r="122" spans="1:18" ht="12.75" customHeight="1" x14ac:dyDescent="0.25">
      <c r="A122" s="119" t="s">
        <v>1032</v>
      </c>
      <c r="B122" s="120"/>
      <c r="C122" s="120">
        <v>740</v>
      </c>
      <c r="D122" s="120">
        <v>760</v>
      </c>
      <c r="E122" s="120">
        <v>777</v>
      </c>
      <c r="F122" s="120">
        <v>786</v>
      </c>
      <c r="G122" s="220">
        <v>845</v>
      </c>
      <c r="H122" s="220">
        <v>929.50000000000011</v>
      </c>
      <c r="I122" s="220">
        <v>929.5</v>
      </c>
      <c r="J122" s="220">
        <v>975.97500000000002</v>
      </c>
      <c r="K122" s="220">
        <v>317</v>
      </c>
      <c r="L122" s="356">
        <f>K122*(1+'Base Increase'!$A$2)</f>
        <v>326.51</v>
      </c>
      <c r="M122" s="356">
        <f t="shared" si="15"/>
        <v>327</v>
      </c>
      <c r="N122" s="353" t="s">
        <v>834</v>
      </c>
      <c r="O122" s="119" t="s">
        <v>383</v>
      </c>
      <c r="P122" s="119" t="s">
        <v>378</v>
      </c>
      <c r="Q122" s="358">
        <v>45748</v>
      </c>
      <c r="R122" s="119" t="s">
        <v>391</v>
      </c>
    </row>
    <row r="123" spans="1:18" ht="12.75" hidden="1" customHeight="1" x14ac:dyDescent="0.25">
      <c r="A123" s="8" t="s">
        <v>392</v>
      </c>
      <c r="B123" s="9"/>
      <c r="C123" s="9">
        <v>92.5</v>
      </c>
      <c r="D123" s="138" t="s">
        <v>706</v>
      </c>
      <c r="E123" s="138" t="s">
        <v>706</v>
      </c>
      <c r="F123" s="138" t="s">
        <v>706</v>
      </c>
      <c r="G123" s="79" t="s">
        <v>706</v>
      </c>
      <c r="H123" s="79"/>
      <c r="I123" s="79"/>
      <c r="J123" s="79"/>
      <c r="K123" s="79"/>
      <c r="L123" s="356">
        <f>K123*(1+'Base Increase'!$A$2)</f>
        <v>0</v>
      </c>
      <c r="M123" s="356">
        <f t="shared" si="15"/>
        <v>0</v>
      </c>
      <c r="N123" s="353" t="s">
        <v>834</v>
      </c>
      <c r="O123" s="8" t="s">
        <v>383</v>
      </c>
      <c r="P123" s="8" t="s">
        <v>378</v>
      </c>
      <c r="Q123" s="358">
        <v>45748</v>
      </c>
      <c r="R123" s="8" t="s">
        <v>391</v>
      </c>
    </row>
    <row r="124" spans="1:18" ht="12.75" customHeight="1" x14ac:dyDescent="0.25">
      <c r="A124" s="119" t="s">
        <v>1002</v>
      </c>
      <c r="B124" s="120"/>
      <c r="C124" s="120"/>
      <c r="D124" s="120"/>
      <c r="E124" s="120"/>
      <c r="F124" s="120"/>
      <c r="G124" s="220"/>
      <c r="H124" s="220"/>
      <c r="I124" s="220"/>
      <c r="J124" s="220"/>
      <c r="K124" s="220">
        <v>30</v>
      </c>
      <c r="L124" s="356">
        <f>K124*(1+'Base Increase'!$A$2)</f>
        <v>30.900000000000002</v>
      </c>
      <c r="M124" s="356">
        <f t="shared" si="15"/>
        <v>31</v>
      </c>
      <c r="N124" s="353" t="s">
        <v>834</v>
      </c>
      <c r="O124" s="119" t="s">
        <v>383</v>
      </c>
      <c r="P124" s="119" t="s">
        <v>378</v>
      </c>
      <c r="Q124" s="358">
        <v>45748</v>
      </c>
      <c r="R124" s="119" t="s">
        <v>391</v>
      </c>
    </row>
    <row r="125" spans="1:18" ht="12.75" customHeight="1" x14ac:dyDescent="0.25">
      <c r="A125" s="180"/>
      <c r="B125" s="181"/>
      <c r="C125" s="181"/>
      <c r="D125" s="181"/>
      <c r="E125" s="181"/>
      <c r="F125" s="181"/>
      <c r="G125" s="181"/>
      <c r="H125" s="181"/>
      <c r="I125" s="181"/>
      <c r="J125" s="181"/>
      <c r="K125" s="181"/>
      <c r="L125" s="181"/>
      <c r="M125" s="181"/>
      <c r="N125" s="181"/>
      <c r="O125" s="180"/>
      <c r="P125" s="180"/>
      <c r="Q125" s="182"/>
      <c r="R125" s="180"/>
    </row>
    <row r="126" spans="1:18" ht="12.75" hidden="1" customHeight="1" x14ac:dyDescent="0.25">
      <c r="A126" s="69" t="s">
        <v>287</v>
      </c>
      <c r="B126" s="62"/>
      <c r="C126" s="62"/>
      <c r="D126" s="62"/>
      <c r="E126" s="62"/>
      <c r="F126" s="62"/>
      <c r="G126" s="62"/>
      <c r="H126" s="62"/>
      <c r="I126" s="62"/>
      <c r="J126" s="62"/>
      <c r="K126" s="62"/>
      <c r="L126" s="62"/>
      <c r="M126" s="62"/>
      <c r="N126" s="62"/>
      <c r="O126" s="83"/>
      <c r="P126" s="83"/>
      <c r="Q126" s="84"/>
      <c r="R126" s="64"/>
    </row>
    <row r="127" spans="1:18" ht="12.75" hidden="1" customHeight="1" x14ac:dyDescent="0.25">
      <c r="A127" s="82" t="s">
        <v>288</v>
      </c>
      <c r="B127" s="86"/>
      <c r="C127" s="86">
        <v>360</v>
      </c>
      <c r="D127" s="86">
        <v>370</v>
      </c>
      <c r="E127" s="86">
        <v>378</v>
      </c>
      <c r="F127" s="86" t="s">
        <v>378</v>
      </c>
      <c r="G127" s="304" t="s">
        <v>378</v>
      </c>
      <c r="H127" s="304"/>
      <c r="I127" s="304"/>
      <c r="J127" s="304"/>
      <c r="K127" s="304"/>
      <c r="L127" s="304"/>
      <c r="M127" s="304"/>
      <c r="N127" s="282" t="s">
        <v>834</v>
      </c>
      <c r="O127" s="82" t="s">
        <v>383</v>
      </c>
      <c r="P127" s="82" t="s">
        <v>378</v>
      </c>
      <c r="Q127" s="76">
        <v>43556</v>
      </c>
      <c r="R127" s="82" t="s">
        <v>391</v>
      </c>
    </row>
    <row r="128" spans="1:18" ht="12.75" hidden="1" customHeight="1" x14ac:dyDescent="0.25">
      <c r="A128" s="8" t="s">
        <v>289</v>
      </c>
      <c r="B128" s="9"/>
      <c r="C128" s="9">
        <v>180</v>
      </c>
      <c r="D128" s="9">
        <v>185</v>
      </c>
      <c r="E128" s="9">
        <v>189</v>
      </c>
      <c r="F128" s="9" t="s">
        <v>378</v>
      </c>
      <c r="G128" s="304" t="s">
        <v>378</v>
      </c>
      <c r="H128" s="304"/>
      <c r="I128" s="304"/>
      <c r="J128" s="304"/>
      <c r="K128" s="304"/>
      <c r="L128" s="304"/>
      <c r="M128" s="304"/>
      <c r="N128" s="282" t="s">
        <v>834</v>
      </c>
      <c r="O128" s="8" t="s">
        <v>383</v>
      </c>
      <c r="P128" s="8" t="s">
        <v>378</v>
      </c>
      <c r="Q128" s="10">
        <v>43556</v>
      </c>
      <c r="R128" s="8" t="s">
        <v>391</v>
      </c>
    </row>
    <row r="129" spans="1:18" ht="12.75" hidden="1" customHeight="1" x14ac:dyDescent="0.25">
      <c r="A129" s="180"/>
      <c r="B129" s="181"/>
      <c r="C129" s="181"/>
      <c r="D129" s="181"/>
      <c r="E129" s="181"/>
      <c r="F129" s="181"/>
      <c r="G129" s="181"/>
      <c r="H129" s="181"/>
      <c r="I129" s="181"/>
      <c r="J129" s="181"/>
      <c r="K129" s="181"/>
      <c r="L129" s="181"/>
      <c r="M129" s="181"/>
      <c r="N129" s="181"/>
      <c r="O129" s="180"/>
      <c r="P129" s="180"/>
      <c r="Q129" s="182"/>
      <c r="R129" s="180"/>
    </row>
    <row r="130" spans="1:18" ht="12.75" customHeight="1" x14ac:dyDescent="0.25">
      <c r="A130" s="69" t="s">
        <v>854</v>
      </c>
      <c r="B130" s="62"/>
      <c r="C130" s="62"/>
      <c r="D130" s="62"/>
      <c r="E130" s="62"/>
      <c r="F130" s="62"/>
      <c r="G130" s="62"/>
      <c r="H130" s="62"/>
      <c r="I130" s="62"/>
      <c r="J130" s="62"/>
      <c r="K130" s="62"/>
      <c r="L130" s="62"/>
      <c r="M130" s="62"/>
      <c r="N130" s="62"/>
      <c r="O130" s="83"/>
      <c r="P130" s="83"/>
      <c r="Q130" s="84"/>
      <c r="R130" s="64"/>
    </row>
    <row r="131" spans="1:18" ht="12.75" customHeight="1" x14ac:dyDescent="0.25">
      <c r="A131" s="116" t="s">
        <v>1037</v>
      </c>
      <c r="B131" s="117"/>
      <c r="C131" s="117">
        <v>120</v>
      </c>
      <c r="D131" s="117" t="s">
        <v>378</v>
      </c>
      <c r="E131" s="117" t="s">
        <v>378</v>
      </c>
      <c r="F131" s="117">
        <v>191</v>
      </c>
      <c r="G131" s="220">
        <v>194</v>
      </c>
      <c r="H131" s="220">
        <v>213.4</v>
      </c>
      <c r="I131" s="220">
        <v>213.4</v>
      </c>
      <c r="J131" s="220">
        <v>224.07000000000002</v>
      </c>
      <c r="K131" s="220">
        <v>403</v>
      </c>
      <c r="L131" s="356">
        <f>K131*(1+'Base Increase'!$A$2)</f>
        <v>415.09000000000003</v>
      </c>
      <c r="M131" s="356">
        <f t="shared" ref="M131:M152" si="16">MROUND(L131,1)</f>
        <v>415</v>
      </c>
      <c r="N131" s="353" t="s">
        <v>834</v>
      </c>
      <c r="O131" s="119" t="s">
        <v>383</v>
      </c>
      <c r="P131" s="119" t="s">
        <v>378</v>
      </c>
      <c r="Q131" s="358">
        <v>45748</v>
      </c>
      <c r="R131" s="119" t="s">
        <v>391</v>
      </c>
    </row>
    <row r="132" spans="1:18" ht="12.75" hidden="1" customHeight="1" x14ac:dyDescent="0.25">
      <c r="A132" s="116" t="s">
        <v>1009</v>
      </c>
      <c r="B132" s="117"/>
      <c r="C132" s="117"/>
      <c r="D132" s="117" t="s">
        <v>378</v>
      </c>
      <c r="E132" s="117" t="s">
        <v>378</v>
      </c>
      <c r="F132" s="117">
        <v>180</v>
      </c>
      <c r="G132" s="220">
        <v>205</v>
      </c>
      <c r="H132" s="220">
        <v>225.50000000000003</v>
      </c>
      <c r="I132" s="220">
        <v>225.5</v>
      </c>
      <c r="J132" s="220">
        <v>236.77500000000001</v>
      </c>
      <c r="K132" s="220">
        <v>403</v>
      </c>
      <c r="L132" s="356">
        <f>K132*(1+'Base Increase'!$A$2)</f>
        <v>415.09000000000003</v>
      </c>
      <c r="M132" s="356">
        <f t="shared" si="16"/>
        <v>415</v>
      </c>
      <c r="N132" s="353" t="s">
        <v>834</v>
      </c>
      <c r="O132" s="119" t="s">
        <v>383</v>
      </c>
      <c r="P132" s="119" t="s">
        <v>378</v>
      </c>
      <c r="Q132" s="358">
        <v>45748</v>
      </c>
      <c r="R132" s="119" t="s">
        <v>391</v>
      </c>
    </row>
    <row r="133" spans="1:18" ht="12.75" customHeight="1" x14ac:dyDescent="0.25">
      <c r="A133" s="116" t="s">
        <v>1041</v>
      </c>
      <c r="B133" s="117"/>
      <c r="C133" s="117"/>
      <c r="D133" s="117" t="s">
        <v>378</v>
      </c>
      <c r="E133" s="117" t="s">
        <v>378</v>
      </c>
      <c r="F133" s="117">
        <v>191</v>
      </c>
      <c r="G133" s="220">
        <v>205</v>
      </c>
      <c r="H133" s="220">
        <v>225.50000000000003</v>
      </c>
      <c r="I133" s="220">
        <v>225.5</v>
      </c>
      <c r="J133" s="220">
        <v>236.77500000000001</v>
      </c>
      <c r="K133" s="220">
        <v>403</v>
      </c>
      <c r="L133" s="356">
        <f>K133*(1+'Base Increase'!$A$2)</f>
        <v>415.09000000000003</v>
      </c>
      <c r="M133" s="356">
        <f t="shared" si="16"/>
        <v>415</v>
      </c>
      <c r="N133" s="353" t="s">
        <v>834</v>
      </c>
      <c r="O133" s="119" t="s">
        <v>383</v>
      </c>
      <c r="P133" s="119" t="s">
        <v>378</v>
      </c>
      <c r="Q133" s="358">
        <v>45748</v>
      </c>
      <c r="R133" s="119" t="s">
        <v>391</v>
      </c>
    </row>
    <row r="134" spans="1:18" ht="12.75" hidden="1" customHeight="1" x14ac:dyDescent="0.25">
      <c r="A134" s="116" t="s">
        <v>1010</v>
      </c>
      <c r="B134" s="117"/>
      <c r="C134" s="117"/>
      <c r="D134" s="117" t="s">
        <v>378</v>
      </c>
      <c r="E134" s="117" t="s">
        <v>378</v>
      </c>
      <c r="F134" s="117">
        <v>180</v>
      </c>
      <c r="G134" s="220">
        <v>194</v>
      </c>
      <c r="H134" s="220">
        <v>213.4</v>
      </c>
      <c r="I134" s="220">
        <v>213.4</v>
      </c>
      <c r="J134" s="220">
        <v>224.07000000000002</v>
      </c>
      <c r="K134" s="220">
        <v>403</v>
      </c>
      <c r="L134" s="356">
        <f>K134*(1+'Base Increase'!$A$2)</f>
        <v>415.09000000000003</v>
      </c>
      <c r="M134" s="356">
        <f t="shared" si="16"/>
        <v>415</v>
      </c>
      <c r="N134" s="353" t="s">
        <v>834</v>
      </c>
      <c r="O134" s="119" t="s">
        <v>383</v>
      </c>
      <c r="P134" s="119" t="s">
        <v>378</v>
      </c>
      <c r="Q134" s="358">
        <v>45748</v>
      </c>
      <c r="R134" s="119" t="s">
        <v>391</v>
      </c>
    </row>
    <row r="135" spans="1:18" ht="12.75" customHeight="1" x14ac:dyDescent="0.25">
      <c r="A135" s="116" t="s">
        <v>1042</v>
      </c>
      <c r="B135" s="117"/>
      <c r="C135" s="117"/>
      <c r="D135" s="117" t="s">
        <v>378</v>
      </c>
      <c r="E135" s="117" t="s">
        <v>378</v>
      </c>
      <c r="F135" s="117">
        <v>191</v>
      </c>
      <c r="G135" s="220">
        <v>205</v>
      </c>
      <c r="H135" s="220">
        <v>225.50000000000003</v>
      </c>
      <c r="I135" s="220">
        <v>225.5</v>
      </c>
      <c r="J135" s="220">
        <v>236.77500000000001</v>
      </c>
      <c r="K135" s="220">
        <v>403</v>
      </c>
      <c r="L135" s="356">
        <f>K135*(1+'Base Increase'!$A$2)</f>
        <v>415.09000000000003</v>
      </c>
      <c r="M135" s="356">
        <f t="shared" si="16"/>
        <v>415</v>
      </c>
      <c r="N135" s="353" t="s">
        <v>834</v>
      </c>
      <c r="O135" s="119" t="s">
        <v>383</v>
      </c>
      <c r="P135" s="119" t="s">
        <v>378</v>
      </c>
      <c r="Q135" s="358">
        <v>45748</v>
      </c>
      <c r="R135" s="119" t="s">
        <v>391</v>
      </c>
    </row>
    <row r="136" spans="1:18" ht="12.75" hidden="1" customHeight="1" x14ac:dyDescent="0.25">
      <c r="A136" s="116" t="s">
        <v>1011</v>
      </c>
      <c r="B136" s="117"/>
      <c r="C136" s="117"/>
      <c r="D136" s="117" t="s">
        <v>378</v>
      </c>
      <c r="E136" s="117"/>
      <c r="F136" s="117">
        <v>180</v>
      </c>
      <c r="G136" s="220">
        <v>194</v>
      </c>
      <c r="H136" s="220">
        <v>213.4</v>
      </c>
      <c r="I136" s="220">
        <v>213.4</v>
      </c>
      <c r="J136" s="220">
        <v>224.07000000000002</v>
      </c>
      <c r="K136" s="220">
        <v>403</v>
      </c>
      <c r="L136" s="356">
        <f>K136*(1+'Base Increase'!$A$2)</f>
        <v>415.09000000000003</v>
      </c>
      <c r="M136" s="356">
        <f t="shared" si="16"/>
        <v>415</v>
      </c>
      <c r="N136" s="353" t="s">
        <v>834</v>
      </c>
      <c r="O136" s="119" t="s">
        <v>383</v>
      </c>
      <c r="P136" s="119" t="s">
        <v>378</v>
      </c>
      <c r="Q136" s="358">
        <v>45748</v>
      </c>
      <c r="R136" s="119" t="s">
        <v>391</v>
      </c>
    </row>
    <row r="137" spans="1:18" ht="12.75" customHeight="1" x14ac:dyDescent="0.25">
      <c r="A137" s="119" t="s">
        <v>1151</v>
      </c>
      <c r="B137" s="120"/>
      <c r="C137" s="120">
        <v>120</v>
      </c>
      <c r="D137" s="120">
        <v>123</v>
      </c>
      <c r="E137" s="120">
        <v>126</v>
      </c>
      <c r="F137" s="120">
        <v>128</v>
      </c>
      <c r="G137" s="220">
        <v>138</v>
      </c>
      <c r="H137" s="220">
        <v>151.80000000000001</v>
      </c>
      <c r="I137" s="220">
        <v>151.80000000000001</v>
      </c>
      <c r="J137" s="220">
        <v>159.39000000000001</v>
      </c>
      <c r="K137" s="220">
        <v>400</v>
      </c>
      <c r="L137" s="356">
        <f>K137*(1+'Base Increase'!$A$2)</f>
        <v>412</v>
      </c>
      <c r="M137" s="356">
        <f t="shared" si="16"/>
        <v>412</v>
      </c>
      <c r="N137" s="353" t="s">
        <v>834</v>
      </c>
      <c r="O137" s="119" t="s">
        <v>383</v>
      </c>
      <c r="P137" s="119" t="s">
        <v>378</v>
      </c>
      <c r="Q137" s="358">
        <v>45748</v>
      </c>
      <c r="R137" s="119" t="s">
        <v>391</v>
      </c>
    </row>
    <row r="138" spans="1:18" ht="12.75" customHeight="1" x14ac:dyDescent="0.25">
      <c r="A138" s="119" t="s">
        <v>855</v>
      </c>
      <c r="B138" s="120"/>
      <c r="C138" s="120">
        <v>120</v>
      </c>
      <c r="D138" s="120">
        <v>123</v>
      </c>
      <c r="E138" s="120">
        <v>126</v>
      </c>
      <c r="F138" s="120">
        <v>128</v>
      </c>
      <c r="G138" s="220">
        <v>138</v>
      </c>
      <c r="H138" s="220">
        <v>151.80000000000001</v>
      </c>
      <c r="I138" s="220">
        <v>151.80000000000001</v>
      </c>
      <c r="J138" s="220">
        <v>159.39000000000001</v>
      </c>
      <c r="K138" s="220">
        <v>269</v>
      </c>
      <c r="L138" s="356">
        <f>K138*(1+'Base Increase'!$A$2)</f>
        <v>277.07</v>
      </c>
      <c r="M138" s="356">
        <f t="shared" si="16"/>
        <v>277</v>
      </c>
      <c r="N138" s="353" t="s">
        <v>834</v>
      </c>
      <c r="O138" s="119" t="s">
        <v>383</v>
      </c>
      <c r="P138" s="119" t="s">
        <v>378</v>
      </c>
      <c r="Q138" s="358">
        <v>45748</v>
      </c>
      <c r="R138" s="119" t="s">
        <v>391</v>
      </c>
    </row>
    <row r="139" spans="1:18" ht="12.75" customHeight="1" x14ac:dyDescent="0.25">
      <c r="A139" s="119" t="s">
        <v>1043</v>
      </c>
      <c r="B139" s="120"/>
      <c r="C139" s="120">
        <v>120</v>
      </c>
      <c r="D139" s="120">
        <v>123</v>
      </c>
      <c r="E139" s="120">
        <v>126</v>
      </c>
      <c r="F139" s="120">
        <v>128</v>
      </c>
      <c r="G139" s="220">
        <v>138</v>
      </c>
      <c r="H139" s="220">
        <v>151.80000000000001</v>
      </c>
      <c r="I139" s="220">
        <v>151.80000000000001</v>
      </c>
      <c r="J139" s="220">
        <v>159.39000000000001</v>
      </c>
      <c r="K139" s="220">
        <v>269</v>
      </c>
      <c r="L139" s="356">
        <f>K139*(1+'Base Increase'!$A$2)</f>
        <v>277.07</v>
      </c>
      <c r="M139" s="356">
        <f t="shared" si="16"/>
        <v>277</v>
      </c>
      <c r="N139" s="353" t="s">
        <v>834</v>
      </c>
      <c r="O139" s="119" t="s">
        <v>383</v>
      </c>
      <c r="P139" s="119" t="s">
        <v>378</v>
      </c>
      <c r="Q139" s="358">
        <v>45748</v>
      </c>
      <c r="R139" s="119" t="s">
        <v>391</v>
      </c>
    </row>
    <row r="140" spans="1:18" ht="12.75" hidden="1" customHeight="1" x14ac:dyDescent="0.25">
      <c r="A140" s="119" t="s">
        <v>387</v>
      </c>
      <c r="B140" s="120"/>
      <c r="C140" s="120">
        <v>60</v>
      </c>
      <c r="D140" s="120">
        <v>62</v>
      </c>
      <c r="E140" s="120">
        <v>63</v>
      </c>
      <c r="F140" s="120">
        <v>64</v>
      </c>
      <c r="G140" s="220">
        <v>69</v>
      </c>
      <c r="H140" s="220">
        <v>75.900000000000006</v>
      </c>
      <c r="I140" s="220">
        <v>75.900000000000006</v>
      </c>
      <c r="J140" s="220">
        <v>79.695000000000007</v>
      </c>
      <c r="K140" s="220">
        <v>269</v>
      </c>
      <c r="L140" s="356">
        <f>K140*(1+'Base Increase'!$A$2)</f>
        <v>277.07</v>
      </c>
      <c r="M140" s="356">
        <f t="shared" si="16"/>
        <v>277</v>
      </c>
      <c r="N140" s="353" t="s">
        <v>834</v>
      </c>
      <c r="O140" s="119" t="s">
        <v>383</v>
      </c>
      <c r="P140" s="119" t="s">
        <v>378</v>
      </c>
      <c r="Q140" s="358">
        <v>45748</v>
      </c>
      <c r="R140" s="119" t="s">
        <v>391</v>
      </c>
    </row>
    <row r="141" spans="1:18" ht="12.75" customHeight="1" x14ac:dyDescent="0.25">
      <c r="A141" s="119" t="s">
        <v>1038</v>
      </c>
      <c r="B141" s="120"/>
      <c r="C141" s="120">
        <v>120</v>
      </c>
      <c r="D141" s="120">
        <v>124</v>
      </c>
      <c r="E141" s="120">
        <v>127</v>
      </c>
      <c r="F141" s="120">
        <v>191</v>
      </c>
      <c r="G141" s="220">
        <v>194</v>
      </c>
      <c r="H141" s="220">
        <v>213.4</v>
      </c>
      <c r="I141" s="220">
        <v>213.4</v>
      </c>
      <c r="J141" s="220">
        <v>224.07000000000002</v>
      </c>
      <c r="K141" s="220">
        <v>403</v>
      </c>
      <c r="L141" s="356">
        <f>K141*(1+'Base Increase'!$A$2)</f>
        <v>415.09000000000003</v>
      </c>
      <c r="M141" s="356">
        <f t="shared" si="16"/>
        <v>415</v>
      </c>
      <c r="N141" s="353" t="s">
        <v>834</v>
      </c>
      <c r="O141" s="119" t="s">
        <v>383</v>
      </c>
      <c r="P141" s="119" t="s">
        <v>378</v>
      </c>
      <c r="Q141" s="358">
        <v>45748</v>
      </c>
      <c r="R141" s="119" t="s">
        <v>391</v>
      </c>
    </row>
    <row r="142" spans="1:18" ht="12.75" hidden="1" customHeight="1" x14ac:dyDescent="0.25">
      <c r="A142" s="119" t="s">
        <v>1012</v>
      </c>
      <c r="B142" s="120"/>
      <c r="C142" s="120"/>
      <c r="D142" s="120" t="s">
        <v>378</v>
      </c>
      <c r="E142" s="120" t="s">
        <v>378</v>
      </c>
      <c r="F142" s="120">
        <v>180</v>
      </c>
      <c r="G142" s="220">
        <v>205</v>
      </c>
      <c r="H142" s="220">
        <v>225.50000000000003</v>
      </c>
      <c r="I142" s="220">
        <v>225.5</v>
      </c>
      <c r="J142" s="220">
        <v>236.77500000000001</v>
      </c>
      <c r="K142" s="220">
        <v>403</v>
      </c>
      <c r="L142" s="356">
        <f>K142*(1+'Base Increase'!$A$2)</f>
        <v>415.09000000000003</v>
      </c>
      <c r="M142" s="356">
        <f t="shared" si="16"/>
        <v>415</v>
      </c>
      <c r="N142" s="353" t="s">
        <v>834</v>
      </c>
      <c r="O142" s="119" t="s">
        <v>383</v>
      </c>
      <c r="P142" s="119" t="s">
        <v>378</v>
      </c>
      <c r="Q142" s="358">
        <v>45748</v>
      </c>
      <c r="R142" s="119" t="s">
        <v>391</v>
      </c>
    </row>
    <row r="143" spans="1:18" ht="12.75" customHeight="1" x14ac:dyDescent="0.25">
      <c r="A143" s="119" t="s">
        <v>1039</v>
      </c>
      <c r="B143" s="120"/>
      <c r="C143" s="120"/>
      <c r="D143" s="120" t="s">
        <v>378</v>
      </c>
      <c r="E143" s="120" t="s">
        <v>378</v>
      </c>
      <c r="F143" s="120">
        <v>191</v>
      </c>
      <c r="G143" s="220">
        <v>194</v>
      </c>
      <c r="H143" s="220">
        <v>213.4</v>
      </c>
      <c r="I143" s="220">
        <v>213.4</v>
      </c>
      <c r="J143" s="220">
        <v>224.07000000000002</v>
      </c>
      <c r="K143" s="220">
        <v>403</v>
      </c>
      <c r="L143" s="356">
        <f>K143*(1+'Base Increase'!$A$2)</f>
        <v>415.09000000000003</v>
      </c>
      <c r="M143" s="356">
        <f t="shared" si="16"/>
        <v>415</v>
      </c>
      <c r="N143" s="353" t="s">
        <v>834</v>
      </c>
      <c r="O143" s="119" t="s">
        <v>383</v>
      </c>
      <c r="P143" s="119" t="s">
        <v>378</v>
      </c>
      <c r="Q143" s="358">
        <v>45748</v>
      </c>
      <c r="R143" s="119" t="s">
        <v>391</v>
      </c>
    </row>
    <row r="144" spans="1:18" ht="12.75" hidden="1" customHeight="1" x14ac:dyDescent="0.25">
      <c r="A144" s="452" t="s">
        <v>1013</v>
      </c>
      <c r="B144" s="276"/>
      <c r="C144" s="276"/>
      <c r="D144" s="120" t="s">
        <v>378</v>
      </c>
      <c r="E144" s="120" t="s">
        <v>378</v>
      </c>
      <c r="F144" s="120">
        <v>180</v>
      </c>
      <c r="G144" s="220">
        <v>205</v>
      </c>
      <c r="H144" s="220">
        <v>225.50000000000003</v>
      </c>
      <c r="I144" s="220">
        <v>225.5</v>
      </c>
      <c r="J144" s="220">
        <v>236.77500000000001</v>
      </c>
      <c r="K144" s="220">
        <v>403</v>
      </c>
      <c r="L144" s="356">
        <f>K144*(1+'Base Increase'!$A$2)</f>
        <v>415.09000000000003</v>
      </c>
      <c r="M144" s="356">
        <f t="shared" si="16"/>
        <v>415</v>
      </c>
      <c r="N144" s="353" t="s">
        <v>834</v>
      </c>
      <c r="O144" s="119" t="s">
        <v>383</v>
      </c>
      <c r="P144" s="119" t="s">
        <v>378</v>
      </c>
      <c r="Q144" s="358">
        <v>45748</v>
      </c>
      <c r="R144" s="119" t="s">
        <v>391</v>
      </c>
    </row>
    <row r="145" spans="1:18" ht="12.75" customHeight="1" x14ac:dyDescent="0.25">
      <c r="A145" s="452" t="s">
        <v>1040</v>
      </c>
      <c r="B145" s="276"/>
      <c r="C145" s="276"/>
      <c r="D145" s="120" t="s">
        <v>378</v>
      </c>
      <c r="E145" s="120" t="s">
        <v>378</v>
      </c>
      <c r="F145" s="120">
        <v>191</v>
      </c>
      <c r="G145" s="220">
        <v>194</v>
      </c>
      <c r="H145" s="220">
        <v>213.4</v>
      </c>
      <c r="I145" s="220">
        <v>213.4</v>
      </c>
      <c r="J145" s="220">
        <v>224.07000000000002</v>
      </c>
      <c r="K145" s="220">
        <v>403</v>
      </c>
      <c r="L145" s="356">
        <f>K145*(1+'Base Increase'!$A$2)</f>
        <v>415.09000000000003</v>
      </c>
      <c r="M145" s="356">
        <f t="shared" si="16"/>
        <v>415</v>
      </c>
      <c r="N145" s="353" t="s">
        <v>834</v>
      </c>
      <c r="O145" s="119" t="s">
        <v>383</v>
      </c>
      <c r="P145" s="119" t="s">
        <v>378</v>
      </c>
      <c r="Q145" s="358">
        <v>45748</v>
      </c>
      <c r="R145" s="119" t="s">
        <v>391</v>
      </c>
    </row>
    <row r="146" spans="1:18" ht="12.75" hidden="1" customHeight="1" x14ac:dyDescent="0.25">
      <c r="A146" s="452" t="s">
        <v>1014</v>
      </c>
      <c r="B146" s="276"/>
      <c r="C146" s="276"/>
      <c r="D146" s="120" t="s">
        <v>378</v>
      </c>
      <c r="E146" s="120" t="s">
        <v>378</v>
      </c>
      <c r="F146" s="120">
        <v>180</v>
      </c>
      <c r="G146" s="220">
        <v>205</v>
      </c>
      <c r="H146" s="220">
        <v>225.50000000000003</v>
      </c>
      <c r="I146" s="220">
        <v>225.5</v>
      </c>
      <c r="J146" s="220">
        <v>236.77500000000001</v>
      </c>
      <c r="K146" s="220">
        <v>403</v>
      </c>
      <c r="L146" s="356">
        <f>K146*(1+'Base Increase'!$A$2)</f>
        <v>415.09000000000003</v>
      </c>
      <c r="M146" s="356">
        <f t="shared" si="16"/>
        <v>415</v>
      </c>
      <c r="N146" s="353" t="s">
        <v>834</v>
      </c>
      <c r="O146" s="119" t="s">
        <v>383</v>
      </c>
      <c r="P146" s="119" t="s">
        <v>378</v>
      </c>
      <c r="Q146" s="358">
        <v>45748</v>
      </c>
      <c r="R146" s="119" t="s">
        <v>391</v>
      </c>
    </row>
    <row r="147" spans="1:18" ht="12.75" hidden="1" customHeight="1" x14ac:dyDescent="0.25">
      <c r="A147" s="452" t="s">
        <v>818</v>
      </c>
      <c r="B147" s="276"/>
      <c r="C147" s="276">
        <v>120</v>
      </c>
      <c r="D147" s="120">
        <v>124</v>
      </c>
      <c r="E147" s="120">
        <v>127</v>
      </c>
      <c r="F147" s="120">
        <v>128</v>
      </c>
      <c r="G147" s="220">
        <v>128</v>
      </c>
      <c r="H147" s="220">
        <v>140.80000000000001</v>
      </c>
      <c r="I147" s="220">
        <v>140.80000000000001</v>
      </c>
      <c r="J147" s="220">
        <v>147.84000000000003</v>
      </c>
      <c r="K147" s="220">
        <v>269</v>
      </c>
      <c r="L147" s="356">
        <f>K147*(1+'Base Increase'!$A$2)</f>
        <v>277.07</v>
      </c>
      <c r="M147" s="356">
        <f t="shared" si="16"/>
        <v>277</v>
      </c>
      <c r="N147" s="353" t="s">
        <v>834</v>
      </c>
      <c r="O147" s="119" t="s">
        <v>383</v>
      </c>
      <c r="P147" s="119" t="s">
        <v>378</v>
      </c>
      <c r="Q147" s="358">
        <v>45748</v>
      </c>
      <c r="R147" s="119" t="s">
        <v>391</v>
      </c>
    </row>
    <row r="148" spans="1:18" ht="12.75" hidden="1" customHeight="1" x14ac:dyDescent="0.25">
      <c r="A148" s="180" t="s">
        <v>856</v>
      </c>
      <c r="B148" s="181"/>
      <c r="C148" s="181">
        <v>520</v>
      </c>
      <c r="D148" s="9">
        <v>534</v>
      </c>
      <c r="E148" s="9">
        <v>546</v>
      </c>
      <c r="F148" s="9">
        <v>553</v>
      </c>
      <c r="G148" s="356">
        <v>595</v>
      </c>
      <c r="H148" s="356">
        <v>654.5</v>
      </c>
      <c r="I148" s="356">
        <v>654.5</v>
      </c>
      <c r="J148" s="356">
        <v>687.22500000000002</v>
      </c>
      <c r="K148" s="356">
        <v>687.2</v>
      </c>
      <c r="L148" s="356">
        <f>K148*(1+'Base Increase'!$A$2)</f>
        <v>707.81600000000003</v>
      </c>
      <c r="M148" s="356">
        <f t="shared" si="16"/>
        <v>708</v>
      </c>
      <c r="N148" s="353" t="s">
        <v>834</v>
      </c>
      <c r="O148" s="119" t="s">
        <v>383</v>
      </c>
      <c r="P148" s="119" t="s">
        <v>378</v>
      </c>
      <c r="Q148" s="358">
        <v>45748</v>
      </c>
      <c r="R148" s="119" t="s">
        <v>391</v>
      </c>
    </row>
    <row r="149" spans="1:18" ht="12.75" customHeight="1" x14ac:dyDescent="0.25">
      <c r="A149" s="180" t="s">
        <v>1044</v>
      </c>
      <c r="B149" s="181"/>
      <c r="C149" s="181"/>
      <c r="D149" s="360"/>
      <c r="E149" s="360"/>
      <c r="F149" s="360"/>
      <c r="G149" s="356"/>
      <c r="H149" s="356"/>
      <c r="I149" s="356"/>
      <c r="J149" s="356"/>
      <c r="K149" s="356">
        <v>1067</v>
      </c>
      <c r="L149" s="356">
        <f>K149*(1+'Base Increase'!$A$2)</f>
        <v>1099.01</v>
      </c>
      <c r="M149" s="189">
        <f t="shared" si="16"/>
        <v>1099</v>
      </c>
      <c r="N149" s="353" t="s">
        <v>834</v>
      </c>
      <c r="O149" s="119" t="s">
        <v>383</v>
      </c>
      <c r="P149" s="119" t="s">
        <v>378</v>
      </c>
      <c r="Q149" s="358">
        <v>45748</v>
      </c>
      <c r="R149" s="119" t="s">
        <v>391</v>
      </c>
    </row>
    <row r="150" spans="1:18" ht="12.75" customHeight="1" x14ac:dyDescent="0.25">
      <c r="A150" s="180" t="s">
        <v>1128</v>
      </c>
      <c r="B150" s="181"/>
      <c r="C150" s="181"/>
      <c r="D150" s="360"/>
      <c r="E150" s="360"/>
      <c r="F150" s="360"/>
      <c r="G150" s="356"/>
      <c r="H150" s="356"/>
      <c r="I150" s="356"/>
      <c r="J150" s="356"/>
      <c r="K150" s="356"/>
      <c r="L150" s="356"/>
      <c r="M150" s="356">
        <v>213</v>
      </c>
      <c r="N150" s="353" t="s">
        <v>834</v>
      </c>
      <c r="O150" s="119" t="s">
        <v>383</v>
      </c>
      <c r="P150" s="119" t="s">
        <v>378</v>
      </c>
      <c r="Q150" s="358">
        <v>45748</v>
      </c>
      <c r="R150" s="119" t="s">
        <v>391</v>
      </c>
    </row>
    <row r="151" spans="1:18" ht="12.75" customHeight="1" x14ac:dyDescent="0.25">
      <c r="A151" s="452" t="s">
        <v>819</v>
      </c>
      <c r="B151" s="276"/>
      <c r="C151" s="276"/>
      <c r="D151" s="120"/>
      <c r="E151" s="120"/>
      <c r="F151" s="120">
        <v>135</v>
      </c>
      <c r="G151" s="220">
        <v>145</v>
      </c>
      <c r="H151" s="220">
        <v>159.5</v>
      </c>
      <c r="I151" s="220">
        <v>159.5</v>
      </c>
      <c r="J151" s="220">
        <v>167.47499999999999</v>
      </c>
      <c r="K151" s="220">
        <v>89</v>
      </c>
      <c r="L151" s="356">
        <f>K151*(1+'Base Increase'!$A$2)</f>
        <v>91.67</v>
      </c>
      <c r="M151" s="356">
        <f t="shared" si="16"/>
        <v>92</v>
      </c>
      <c r="N151" s="353" t="s">
        <v>834</v>
      </c>
      <c r="O151" s="119" t="s">
        <v>383</v>
      </c>
      <c r="P151" s="119" t="s">
        <v>378</v>
      </c>
      <c r="Q151" s="358">
        <v>45748</v>
      </c>
      <c r="R151" s="119" t="s">
        <v>391</v>
      </c>
    </row>
    <row r="152" spans="1:18" ht="12.75" customHeight="1" x14ac:dyDescent="0.25">
      <c r="A152" s="452" t="s">
        <v>820</v>
      </c>
      <c r="B152" s="276"/>
      <c r="C152" s="276"/>
      <c r="D152" s="120"/>
      <c r="E152" s="120"/>
      <c r="F152" s="120">
        <v>27</v>
      </c>
      <c r="G152" s="220">
        <v>28</v>
      </c>
      <c r="H152" s="220">
        <v>30.800000000000004</v>
      </c>
      <c r="I152" s="220">
        <v>30.8</v>
      </c>
      <c r="J152" s="220">
        <v>32.340000000000003</v>
      </c>
      <c r="K152" s="220">
        <v>30</v>
      </c>
      <c r="L152" s="356">
        <f>K152*(1+'Base Increase'!$A$2)</f>
        <v>30.900000000000002</v>
      </c>
      <c r="M152" s="356">
        <f t="shared" si="16"/>
        <v>31</v>
      </c>
      <c r="N152" s="353" t="s">
        <v>834</v>
      </c>
      <c r="O152" s="119" t="s">
        <v>383</v>
      </c>
      <c r="P152" s="119" t="s">
        <v>378</v>
      </c>
      <c r="Q152" s="358">
        <v>45748</v>
      </c>
      <c r="R152" s="119" t="s">
        <v>391</v>
      </c>
    </row>
    <row r="153" spans="1:18" ht="12.75" customHeight="1" x14ac:dyDescent="0.25">
      <c r="A153" s="180"/>
      <c r="B153" s="181"/>
      <c r="C153" s="181"/>
      <c r="D153" s="181"/>
      <c r="E153" s="181"/>
      <c r="F153" s="181"/>
      <c r="G153" s="181"/>
      <c r="H153" s="181"/>
      <c r="I153" s="181"/>
      <c r="J153" s="181"/>
      <c r="K153" s="181"/>
      <c r="L153" s="181"/>
      <c r="M153" s="181"/>
      <c r="N153" s="181"/>
      <c r="O153" s="180"/>
      <c r="P153" s="180"/>
      <c r="Q153" s="182"/>
      <c r="R153" s="180"/>
    </row>
    <row r="154" spans="1:18" ht="12.75" customHeight="1" x14ac:dyDescent="0.25">
      <c r="A154" s="69" t="s">
        <v>290</v>
      </c>
      <c r="B154" s="62"/>
      <c r="C154" s="62"/>
      <c r="D154" s="62"/>
      <c r="E154" s="62"/>
      <c r="F154" s="62"/>
      <c r="G154" s="62"/>
      <c r="H154" s="62"/>
      <c r="I154" s="62"/>
      <c r="J154" s="62"/>
      <c r="K154" s="62"/>
      <c r="L154" s="62"/>
      <c r="M154" s="62"/>
      <c r="N154" s="62"/>
      <c r="O154" s="83"/>
      <c r="P154" s="83"/>
      <c r="Q154" s="84"/>
      <c r="R154" s="64"/>
    </row>
    <row r="155" spans="1:18" ht="12.75" customHeight="1" x14ac:dyDescent="0.25">
      <c r="A155" s="116" t="s">
        <v>1005</v>
      </c>
      <c r="B155" s="117"/>
      <c r="C155" s="117">
        <v>261</v>
      </c>
      <c r="D155" s="117">
        <v>268</v>
      </c>
      <c r="E155" s="117">
        <v>274</v>
      </c>
      <c r="F155" s="117">
        <v>277</v>
      </c>
      <c r="G155" s="220">
        <v>298</v>
      </c>
      <c r="H155" s="220">
        <v>327.8</v>
      </c>
      <c r="I155" s="220">
        <v>327.8</v>
      </c>
      <c r="J155" s="220">
        <v>344.19000000000005</v>
      </c>
      <c r="K155" s="220">
        <v>310</v>
      </c>
      <c r="L155" s="356">
        <f>K155*(1+'Base Increase'!$A$2)</f>
        <v>319.3</v>
      </c>
      <c r="M155" s="356">
        <f t="shared" ref="M155:M158" si="17">MROUND(L155,1)</f>
        <v>319</v>
      </c>
      <c r="N155" s="353" t="s">
        <v>834</v>
      </c>
      <c r="O155" s="116" t="s">
        <v>383</v>
      </c>
      <c r="P155" s="116" t="s">
        <v>378</v>
      </c>
      <c r="Q155" s="358">
        <v>45748</v>
      </c>
      <c r="R155" s="116" t="s">
        <v>391</v>
      </c>
    </row>
    <row r="156" spans="1:18" ht="12.75" hidden="1" customHeight="1" x14ac:dyDescent="0.25">
      <c r="A156" s="8" t="s">
        <v>388</v>
      </c>
      <c r="B156" s="9"/>
      <c r="C156" s="9">
        <v>131</v>
      </c>
      <c r="D156" s="9">
        <v>135</v>
      </c>
      <c r="E156" s="9">
        <v>138</v>
      </c>
      <c r="F156" s="9">
        <v>140</v>
      </c>
      <c r="G156" s="356">
        <v>151</v>
      </c>
      <c r="H156" s="356">
        <v>166.10000000000002</v>
      </c>
      <c r="I156" s="356">
        <v>166.10000000000002</v>
      </c>
      <c r="J156" s="356">
        <v>174.40500000000003</v>
      </c>
      <c r="K156" s="356">
        <v>174.4</v>
      </c>
      <c r="L156" s="356">
        <f>K156*(1+'Base Increase'!$A$2)</f>
        <v>179.63200000000001</v>
      </c>
      <c r="M156" s="356">
        <f t="shared" si="17"/>
        <v>180</v>
      </c>
      <c r="N156" s="353" t="s">
        <v>834</v>
      </c>
      <c r="O156" s="8" t="s">
        <v>383</v>
      </c>
      <c r="P156" s="8" t="s">
        <v>378</v>
      </c>
      <c r="Q156" s="358">
        <v>45748</v>
      </c>
      <c r="R156" s="8" t="s">
        <v>391</v>
      </c>
    </row>
    <row r="157" spans="1:18" ht="12.75" customHeight="1" x14ac:dyDescent="0.25">
      <c r="A157" s="116" t="s">
        <v>1002</v>
      </c>
      <c r="B157" s="117"/>
      <c r="C157" s="117"/>
      <c r="D157" s="117"/>
      <c r="E157" s="117"/>
      <c r="F157" s="117"/>
      <c r="G157" s="220"/>
      <c r="H157" s="220"/>
      <c r="I157" s="220"/>
      <c r="J157" s="220"/>
      <c r="K157" s="220">
        <v>30</v>
      </c>
      <c r="L157" s="356">
        <f>K157*(1+'Base Increase'!$A$2)</f>
        <v>30.900000000000002</v>
      </c>
      <c r="M157" s="356">
        <f t="shared" si="17"/>
        <v>31</v>
      </c>
      <c r="N157" s="353" t="s">
        <v>834</v>
      </c>
      <c r="O157" s="116" t="s">
        <v>383</v>
      </c>
      <c r="P157" s="116" t="s">
        <v>378</v>
      </c>
      <c r="Q157" s="358">
        <v>45748</v>
      </c>
      <c r="R157" s="116" t="s">
        <v>391</v>
      </c>
    </row>
    <row r="158" spans="1:18" ht="12.75" customHeight="1" x14ac:dyDescent="0.25">
      <c r="A158" s="452" t="s">
        <v>1000</v>
      </c>
      <c r="B158" s="117"/>
      <c r="C158" s="117"/>
      <c r="D158" s="117"/>
      <c r="E158" s="117"/>
      <c r="F158" s="117"/>
      <c r="G158" s="220"/>
      <c r="H158" s="220"/>
      <c r="I158" s="220"/>
      <c r="J158" s="220"/>
      <c r="K158" s="220">
        <v>89</v>
      </c>
      <c r="L158" s="356">
        <f>K158*(1+'Base Increase'!$A$2)</f>
        <v>91.67</v>
      </c>
      <c r="M158" s="356">
        <f t="shared" si="17"/>
        <v>92</v>
      </c>
      <c r="N158" s="353" t="s">
        <v>834</v>
      </c>
      <c r="O158" s="116" t="s">
        <v>383</v>
      </c>
      <c r="P158" s="116" t="s">
        <v>378</v>
      </c>
      <c r="Q158" s="358">
        <v>45748</v>
      </c>
      <c r="R158" s="116" t="s">
        <v>391</v>
      </c>
    </row>
    <row r="159" spans="1:18" ht="12.75" customHeight="1" x14ac:dyDescent="0.25">
      <c r="A159" s="180"/>
      <c r="B159" s="181"/>
      <c r="C159" s="181"/>
      <c r="D159" s="181"/>
      <c r="E159" s="181"/>
      <c r="F159" s="181"/>
      <c r="G159" s="181"/>
      <c r="H159" s="181"/>
      <c r="I159" s="181"/>
      <c r="J159" s="181"/>
      <c r="K159" s="181"/>
      <c r="L159" s="181"/>
      <c r="M159" s="181"/>
      <c r="N159" s="181"/>
      <c r="O159" s="180"/>
      <c r="P159" s="180"/>
      <c r="Q159" s="182"/>
      <c r="R159" s="180"/>
    </row>
    <row r="160" spans="1:18" ht="12.75" customHeight="1" x14ac:dyDescent="0.25">
      <c r="A160" s="69" t="s">
        <v>673</v>
      </c>
      <c r="B160" s="62"/>
      <c r="C160" s="62"/>
      <c r="D160" s="62"/>
      <c r="E160" s="62"/>
      <c r="F160" s="62"/>
      <c r="G160" s="62"/>
      <c r="H160" s="62"/>
      <c r="I160" s="62"/>
      <c r="J160" s="62"/>
      <c r="K160" s="62"/>
      <c r="L160" s="62"/>
      <c r="M160" s="62"/>
      <c r="N160" s="62"/>
      <c r="O160" s="83"/>
      <c r="P160" s="83"/>
      <c r="Q160" s="84"/>
      <c r="R160" s="64"/>
    </row>
    <row r="161" spans="1:18" s="359" customFormat="1" ht="12.75" customHeight="1" x14ac:dyDescent="0.25">
      <c r="A161" s="82" t="s">
        <v>821</v>
      </c>
      <c r="B161" s="361"/>
      <c r="C161" s="361"/>
      <c r="D161" s="361">
        <v>65</v>
      </c>
      <c r="E161" s="361">
        <v>66</v>
      </c>
      <c r="F161" s="361">
        <v>67</v>
      </c>
      <c r="G161" s="361">
        <v>68</v>
      </c>
      <c r="H161" s="361"/>
      <c r="I161" s="361">
        <v>75</v>
      </c>
      <c r="J161" s="361"/>
      <c r="K161" s="361">
        <v>80</v>
      </c>
      <c r="L161" s="361"/>
      <c r="M161" s="361">
        <v>82</v>
      </c>
      <c r="N161" s="282" t="s">
        <v>834</v>
      </c>
      <c r="O161" s="285" t="s">
        <v>383</v>
      </c>
      <c r="P161" s="288" t="s">
        <v>378</v>
      </c>
      <c r="Q161" s="291">
        <f>'Base Increase'!$A$5</f>
        <v>45748</v>
      </c>
      <c r="R161" s="285" t="s">
        <v>430</v>
      </c>
    </row>
    <row r="162" spans="1:18" s="359" customFormat="1" ht="12.75" customHeight="1" x14ac:dyDescent="0.25">
      <c r="A162" s="82" t="s">
        <v>822</v>
      </c>
      <c r="B162" s="361"/>
      <c r="C162" s="361"/>
      <c r="D162" s="361">
        <v>27.5</v>
      </c>
      <c r="E162" s="361">
        <v>33</v>
      </c>
      <c r="F162" s="361">
        <v>33.5</v>
      </c>
      <c r="G162" s="361">
        <v>34</v>
      </c>
      <c r="H162" s="361"/>
      <c r="I162" s="361">
        <v>37.5</v>
      </c>
      <c r="J162" s="361"/>
      <c r="K162" s="361">
        <v>40</v>
      </c>
      <c r="L162" s="361"/>
      <c r="M162" s="361">
        <v>41</v>
      </c>
      <c r="N162" s="282" t="s">
        <v>834</v>
      </c>
      <c r="O162" s="285" t="s">
        <v>823</v>
      </c>
      <c r="P162" s="288" t="s">
        <v>378</v>
      </c>
      <c r="Q162" s="291">
        <f>'Base Increase'!$A$5</f>
        <v>45748</v>
      </c>
      <c r="R162" s="285" t="s">
        <v>430</v>
      </c>
    </row>
    <row r="163" spans="1:18" s="359" customFormat="1" ht="12.75" customHeight="1" x14ac:dyDescent="0.25">
      <c r="A163" s="354" t="s">
        <v>674</v>
      </c>
      <c r="B163" s="360"/>
      <c r="C163" s="360"/>
      <c r="D163" s="360">
        <v>15</v>
      </c>
      <c r="E163" s="360">
        <v>15</v>
      </c>
      <c r="F163" s="360">
        <v>15</v>
      </c>
      <c r="G163" s="360">
        <v>16</v>
      </c>
      <c r="H163" s="361"/>
      <c r="I163" s="361">
        <v>17</v>
      </c>
      <c r="J163" s="361"/>
      <c r="K163" s="361">
        <v>18</v>
      </c>
      <c r="L163" s="361"/>
      <c r="M163" s="361">
        <v>19</v>
      </c>
      <c r="N163" s="282" t="s">
        <v>834</v>
      </c>
      <c r="O163" s="288" t="s">
        <v>437</v>
      </c>
      <c r="P163" s="288" t="s">
        <v>378</v>
      </c>
      <c r="Q163" s="291">
        <f>'Base Increase'!$A$5</f>
        <v>45748</v>
      </c>
      <c r="R163" s="288" t="s">
        <v>430</v>
      </c>
    </row>
    <row r="164" spans="1:18" s="359" customFormat="1" ht="12.75" customHeight="1" x14ac:dyDescent="0.25">
      <c r="A164" s="354" t="s">
        <v>675</v>
      </c>
      <c r="B164" s="360"/>
      <c r="C164" s="360"/>
      <c r="D164" s="360">
        <v>133</v>
      </c>
      <c r="E164" s="360">
        <v>132</v>
      </c>
      <c r="F164" s="360">
        <v>133</v>
      </c>
      <c r="G164" s="360">
        <v>137</v>
      </c>
      <c r="H164" s="361"/>
      <c r="I164" s="361">
        <v>149</v>
      </c>
      <c r="J164" s="361"/>
      <c r="K164" s="361">
        <v>160</v>
      </c>
      <c r="L164" s="361"/>
      <c r="M164" s="361">
        <v>164</v>
      </c>
      <c r="N164" s="282" t="s">
        <v>834</v>
      </c>
      <c r="O164" s="288" t="s">
        <v>383</v>
      </c>
      <c r="P164" s="288" t="s">
        <v>378</v>
      </c>
      <c r="Q164" s="291">
        <f>'Base Increase'!$A$5</f>
        <v>45748</v>
      </c>
      <c r="R164" s="288" t="s">
        <v>430</v>
      </c>
    </row>
    <row r="165" spans="1:18" ht="12.75" customHeight="1" x14ac:dyDescent="0.25">
      <c r="A165" s="180"/>
      <c r="B165" s="181"/>
      <c r="C165" s="181"/>
      <c r="D165" s="181"/>
      <c r="E165" s="181"/>
      <c r="F165" s="181"/>
      <c r="G165" s="181"/>
      <c r="H165" s="181"/>
      <c r="I165" s="181"/>
      <c r="J165" s="181"/>
      <c r="K165" s="181"/>
      <c r="L165" s="181"/>
      <c r="M165" s="181"/>
      <c r="N165" s="181"/>
      <c r="O165" s="180"/>
      <c r="P165" s="180"/>
      <c r="Q165" s="182"/>
      <c r="R165" s="180"/>
    </row>
    <row r="166" spans="1:18" ht="12.75" customHeight="1" x14ac:dyDescent="0.25">
      <c r="A166" s="69" t="s">
        <v>291</v>
      </c>
      <c r="B166" s="62"/>
      <c r="C166" s="62"/>
      <c r="D166" s="62"/>
      <c r="E166" s="62"/>
      <c r="F166" s="62"/>
      <c r="G166" s="62"/>
      <c r="H166" s="62"/>
      <c r="I166" s="62"/>
      <c r="J166" s="62"/>
      <c r="K166" s="62"/>
      <c r="L166" s="62"/>
      <c r="M166" s="62"/>
      <c r="N166" s="62"/>
      <c r="O166" s="83"/>
      <c r="P166" s="83"/>
      <c r="Q166" s="84"/>
      <c r="R166" s="64"/>
    </row>
    <row r="167" spans="1:18" ht="12.75" customHeight="1" x14ac:dyDescent="0.25">
      <c r="A167" s="116" t="s">
        <v>1045</v>
      </c>
      <c r="B167" s="117"/>
      <c r="C167" s="117">
        <v>440</v>
      </c>
      <c r="D167" s="117">
        <v>452</v>
      </c>
      <c r="E167" s="117">
        <v>462</v>
      </c>
      <c r="F167" s="117">
        <v>468</v>
      </c>
      <c r="G167" s="220">
        <v>504</v>
      </c>
      <c r="H167" s="220">
        <v>554.40000000000009</v>
      </c>
      <c r="I167" s="220">
        <v>554.4</v>
      </c>
      <c r="J167" s="220">
        <v>582.12</v>
      </c>
      <c r="K167" s="220">
        <v>1067</v>
      </c>
      <c r="L167" s="356">
        <f>K167*(1+'Base Increase'!$A$2)</f>
        <v>1099.01</v>
      </c>
      <c r="M167" s="189">
        <f t="shared" ref="M167:M182" si="18">MROUND(L167,1)</f>
        <v>1099</v>
      </c>
      <c r="N167" s="353" t="s">
        <v>834</v>
      </c>
      <c r="O167" s="116" t="s">
        <v>383</v>
      </c>
      <c r="P167" s="116" t="s">
        <v>378</v>
      </c>
      <c r="Q167" s="358">
        <v>45748</v>
      </c>
      <c r="R167" s="116" t="s">
        <v>391</v>
      </c>
    </row>
    <row r="168" spans="1:18" ht="12.75" customHeight="1" x14ac:dyDescent="0.25">
      <c r="A168" s="119" t="s">
        <v>1046</v>
      </c>
      <c r="B168" s="120"/>
      <c r="C168" s="120">
        <v>710</v>
      </c>
      <c r="D168" s="120">
        <v>729</v>
      </c>
      <c r="E168" s="120">
        <v>745</v>
      </c>
      <c r="F168" s="120">
        <v>754</v>
      </c>
      <c r="G168" s="220">
        <v>811</v>
      </c>
      <c r="H168" s="220">
        <v>892.1</v>
      </c>
      <c r="I168" s="220">
        <v>892.1</v>
      </c>
      <c r="J168" s="220">
        <v>936.70500000000004</v>
      </c>
      <c r="K168" s="220">
        <v>1083</v>
      </c>
      <c r="L168" s="356">
        <f>K168*(1+'Base Increase'!$A$2)</f>
        <v>1115.49</v>
      </c>
      <c r="M168" s="189">
        <f t="shared" si="18"/>
        <v>1115</v>
      </c>
      <c r="N168" s="353" t="s">
        <v>834</v>
      </c>
      <c r="O168" s="119" t="s">
        <v>383</v>
      </c>
      <c r="P168" s="119" t="s">
        <v>378</v>
      </c>
      <c r="Q168" s="358">
        <v>45748</v>
      </c>
      <c r="R168" s="119" t="s">
        <v>391</v>
      </c>
    </row>
    <row r="169" spans="1:18" ht="12.75" customHeight="1" x14ac:dyDescent="0.25">
      <c r="A169" s="119" t="s">
        <v>1047</v>
      </c>
      <c r="B169" s="120"/>
      <c r="C169" s="120">
        <v>1085</v>
      </c>
      <c r="D169" s="120">
        <v>1114</v>
      </c>
      <c r="E169" s="120">
        <v>1139</v>
      </c>
      <c r="F169" s="120">
        <v>1153</v>
      </c>
      <c r="G169" s="220">
        <v>1240</v>
      </c>
      <c r="H169" s="220">
        <v>1364</v>
      </c>
      <c r="I169" s="220">
        <v>1364</v>
      </c>
      <c r="J169" s="220">
        <v>1432.2</v>
      </c>
      <c r="K169" s="220">
        <v>1099</v>
      </c>
      <c r="L169" s="356">
        <f>K169*(1+'Base Increase'!$A$2)</f>
        <v>1131.97</v>
      </c>
      <c r="M169" s="189">
        <f t="shared" si="18"/>
        <v>1132</v>
      </c>
      <c r="N169" s="353" t="s">
        <v>834</v>
      </c>
      <c r="O169" s="119" t="s">
        <v>383</v>
      </c>
      <c r="P169" s="119" t="s">
        <v>378</v>
      </c>
      <c r="Q169" s="358">
        <v>45748</v>
      </c>
      <c r="R169" s="119" t="s">
        <v>391</v>
      </c>
    </row>
    <row r="170" spans="1:18" ht="12.75" customHeight="1" x14ac:dyDescent="0.25">
      <c r="A170" s="119" t="s">
        <v>1053</v>
      </c>
      <c r="B170" s="120"/>
      <c r="C170" s="120">
        <v>1305</v>
      </c>
      <c r="D170" s="120">
        <v>1340</v>
      </c>
      <c r="E170" s="120">
        <v>1369</v>
      </c>
      <c r="F170" s="120">
        <v>1385</v>
      </c>
      <c r="G170" s="220">
        <v>1489</v>
      </c>
      <c r="H170" s="220">
        <v>1637.9</v>
      </c>
      <c r="I170" s="220">
        <v>1637.9</v>
      </c>
      <c r="J170" s="220">
        <v>1719.7950000000001</v>
      </c>
      <c r="K170" s="220">
        <v>1115</v>
      </c>
      <c r="L170" s="356">
        <f>K170*(1+'Base Increase'!$A$2)</f>
        <v>1148.45</v>
      </c>
      <c r="M170" s="189">
        <f t="shared" si="18"/>
        <v>1148</v>
      </c>
      <c r="N170" s="353" t="s">
        <v>834</v>
      </c>
      <c r="O170" s="119" t="s">
        <v>383</v>
      </c>
      <c r="P170" s="119" t="s">
        <v>378</v>
      </c>
      <c r="Q170" s="358">
        <v>45748</v>
      </c>
      <c r="R170" s="119" t="s">
        <v>391</v>
      </c>
    </row>
    <row r="171" spans="1:18" ht="12.75" customHeight="1" x14ac:dyDescent="0.25">
      <c r="A171" s="119" t="s">
        <v>1048</v>
      </c>
      <c r="B171" s="120"/>
      <c r="C171" s="120">
        <v>1515</v>
      </c>
      <c r="D171" s="120">
        <v>1556</v>
      </c>
      <c r="E171" s="120">
        <v>1590</v>
      </c>
      <c r="F171" s="120">
        <v>1609</v>
      </c>
      <c r="G171" s="220">
        <v>1730</v>
      </c>
      <c r="H171" s="220">
        <v>1903.0000000000002</v>
      </c>
      <c r="I171" s="220">
        <v>1903</v>
      </c>
      <c r="J171" s="220">
        <v>1998.15</v>
      </c>
      <c r="K171" s="220">
        <v>1131</v>
      </c>
      <c r="L171" s="356">
        <f>K171*(1+'Base Increase'!$A$2)</f>
        <v>1164.93</v>
      </c>
      <c r="M171" s="189">
        <f t="shared" si="18"/>
        <v>1165</v>
      </c>
      <c r="N171" s="353" t="s">
        <v>834</v>
      </c>
      <c r="O171" s="119" t="s">
        <v>383</v>
      </c>
      <c r="P171" s="119" t="s">
        <v>378</v>
      </c>
      <c r="Q171" s="358">
        <v>45748</v>
      </c>
      <c r="R171" s="119" t="s">
        <v>391</v>
      </c>
    </row>
    <row r="172" spans="1:18" ht="12.75" customHeight="1" x14ac:dyDescent="0.25">
      <c r="A172" s="119" t="s">
        <v>1049</v>
      </c>
      <c r="B172" s="120"/>
      <c r="C172" s="120">
        <v>1735</v>
      </c>
      <c r="D172" s="120">
        <v>1782</v>
      </c>
      <c r="E172" s="120">
        <v>1821</v>
      </c>
      <c r="F172" s="120">
        <v>1843</v>
      </c>
      <c r="G172" s="220">
        <v>1981</v>
      </c>
      <c r="H172" s="220">
        <v>2179.1000000000004</v>
      </c>
      <c r="I172" s="220">
        <v>2179.1</v>
      </c>
      <c r="J172" s="220">
        <v>2288.0549999999998</v>
      </c>
      <c r="K172" s="220">
        <v>1147</v>
      </c>
      <c r="L172" s="356">
        <f>K172*(1+'Base Increase'!$A$2)</f>
        <v>1181.4100000000001</v>
      </c>
      <c r="M172" s="189">
        <f t="shared" si="18"/>
        <v>1181</v>
      </c>
      <c r="N172" s="353" t="s">
        <v>834</v>
      </c>
      <c r="O172" s="119" t="s">
        <v>383</v>
      </c>
      <c r="P172" s="119" t="s">
        <v>378</v>
      </c>
      <c r="Q172" s="358">
        <v>45748</v>
      </c>
      <c r="R172" s="119" t="s">
        <v>391</v>
      </c>
    </row>
    <row r="173" spans="1:18" ht="12.75" customHeight="1" x14ac:dyDescent="0.25">
      <c r="A173" s="119" t="s">
        <v>1054</v>
      </c>
      <c r="B173" s="120"/>
      <c r="C173" s="120">
        <v>2270</v>
      </c>
      <c r="D173" s="120">
        <v>2333</v>
      </c>
      <c r="E173" s="120">
        <v>2384</v>
      </c>
      <c r="F173" s="120">
        <v>2413</v>
      </c>
      <c r="G173" s="220">
        <v>2594</v>
      </c>
      <c r="H173" s="220">
        <v>2853.4</v>
      </c>
      <c r="I173" s="220">
        <v>2853.4</v>
      </c>
      <c r="J173" s="220">
        <v>2996.07</v>
      </c>
      <c r="K173" s="220">
        <v>1179</v>
      </c>
      <c r="L173" s="356">
        <f>K173*(1+'Base Increase'!$A$2)</f>
        <v>1214.3700000000001</v>
      </c>
      <c r="M173" s="189">
        <f t="shared" si="18"/>
        <v>1214</v>
      </c>
      <c r="N173" s="353" t="s">
        <v>834</v>
      </c>
      <c r="O173" s="119" t="s">
        <v>383</v>
      </c>
      <c r="P173" s="119" t="s">
        <v>378</v>
      </c>
      <c r="Q173" s="358">
        <v>45748</v>
      </c>
      <c r="R173" s="119" t="s">
        <v>391</v>
      </c>
    </row>
    <row r="174" spans="1:18" ht="12.75" customHeight="1" x14ac:dyDescent="0.25">
      <c r="A174" s="119" t="s">
        <v>1050</v>
      </c>
      <c r="B174" s="120"/>
      <c r="C174" s="120">
        <v>2815</v>
      </c>
      <c r="D174" s="120">
        <v>2891</v>
      </c>
      <c r="E174" s="120">
        <v>2955</v>
      </c>
      <c r="F174" s="120">
        <v>2990</v>
      </c>
      <c r="G174" s="220">
        <v>3214</v>
      </c>
      <c r="H174" s="220">
        <v>3535.4</v>
      </c>
      <c r="I174" s="220">
        <v>3535.4</v>
      </c>
      <c r="J174" s="220">
        <v>3712.17</v>
      </c>
      <c r="K174" s="220">
        <v>1211</v>
      </c>
      <c r="L174" s="356">
        <f>K174*(1+'Base Increase'!$A$2)</f>
        <v>1247.33</v>
      </c>
      <c r="M174" s="189">
        <f t="shared" si="18"/>
        <v>1247</v>
      </c>
      <c r="N174" s="353" t="s">
        <v>834</v>
      </c>
      <c r="O174" s="119" t="s">
        <v>383</v>
      </c>
      <c r="P174" s="119" t="s">
        <v>378</v>
      </c>
      <c r="Q174" s="358">
        <v>45748</v>
      </c>
      <c r="R174" s="119" t="s">
        <v>391</v>
      </c>
    </row>
    <row r="175" spans="1:18" ht="12.75" customHeight="1" x14ac:dyDescent="0.25">
      <c r="A175" s="119" t="s">
        <v>1051</v>
      </c>
      <c r="B175" s="120"/>
      <c r="C175" s="120">
        <v>3895</v>
      </c>
      <c r="D175" s="120">
        <v>4000</v>
      </c>
      <c r="E175" s="120">
        <v>4088</v>
      </c>
      <c r="F175" s="120">
        <v>4137</v>
      </c>
      <c r="G175" s="220">
        <v>4447</v>
      </c>
      <c r="H175" s="220">
        <v>4891.7000000000007</v>
      </c>
      <c r="I175" s="220">
        <v>4891.7</v>
      </c>
      <c r="J175" s="220">
        <v>5136.2849999999999</v>
      </c>
      <c r="K175" s="220">
        <v>1243</v>
      </c>
      <c r="L175" s="356">
        <f>K175*(1+'Base Increase'!$A$2)</f>
        <v>1280.29</v>
      </c>
      <c r="M175" s="189">
        <f t="shared" si="18"/>
        <v>1280</v>
      </c>
      <c r="N175" s="353" t="s">
        <v>834</v>
      </c>
      <c r="O175" s="119" t="s">
        <v>383</v>
      </c>
      <c r="P175" s="119" t="s">
        <v>378</v>
      </c>
      <c r="Q175" s="358">
        <v>45748</v>
      </c>
      <c r="R175" s="119" t="s">
        <v>391</v>
      </c>
    </row>
    <row r="176" spans="1:18" ht="12.75" customHeight="1" x14ac:dyDescent="0.25">
      <c r="A176" s="119" t="s">
        <v>1052</v>
      </c>
      <c r="B176" s="120"/>
      <c r="C176" s="120">
        <v>4975</v>
      </c>
      <c r="D176" s="120">
        <v>5109</v>
      </c>
      <c r="E176" s="120">
        <v>5221</v>
      </c>
      <c r="F176" s="120">
        <v>5284</v>
      </c>
      <c r="G176" s="220">
        <v>5681</v>
      </c>
      <c r="H176" s="220">
        <v>6249.1</v>
      </c>
      <c r="I176" s="220">
        <v>6249.1</v>
      </c>
      <c r="J176" s="220">
        <v>6561.5550000000003</v>
      </c>
      <c r="K176" s="220">
        <v>1275</v>
      </c>
      <c r="L176" s="356">
        <f>K176*(1+'Base Increase'!$A$2)</f>
        <v>1313.25</v>
      </c>
      <c r="M176" s="189">
        <f t="shared" si="18"/>
        <v>1313</v>
      </c>
      <c r="N176" s="353" t="s">
        <v>834</v>
      </c>
      <c r="O176" s="119" t="s">
        <v>383</v>
      </c>
      <c r="P176" s="119" t="s">
        <v>378</v>
      </c>
      <c r="Q176" s="358">
        <v>45748</v>
      </c>
      <c r="R176" s="119" t="s">
        <v>391</v>
      </c>
    </row>
    <row r="177" spans="1:18" ht="12.75" customHeight="1" x14ac:dyDescent="0.25">
      <c r="A177" s="119" t="s">
        <v>655</v>
      </c>
      <c r="B177" s="120"/>
      <c r="C177" s="120"/>
      <c r="D177" s="120">
        <v>53</v>
      </c>
      <c r="E177" s="120">
        <v>54</v>
      </c>
      <c r="F177" s="120">
        <v>55</v>
      </c>
      <c r="G177" s="220">
        <v>59</v>
      </c>
      <c r="H177" s="220">
        <v>64.900000000000006</v>
      </c>
      <c r="I177" s="220">
        <v>64.900000000000006</v>
      </c>
      <c r="J177" s="220">
        <v>68.14500000000001</v>
      </c>
      <c r="K177" s="220">
        <v>62</v>
      </c>
      <c r="L177" s="356">
        <f>K177*(1+'Base Increase'!$A$2)</f>
        <v>63.86</v>
      </c>
      <c r="M177" s="189">
        <f t="shared" si="18"/>
        <v>64</v>
      </c>
      <c r="N177" s="353" t="s">
        <v>834</v>
      </c>
      <c r="O177" s="119" t="s">
        <v>385</v>
      </c>
      <c r="P177" s="119" t="s">
        <v>378</v>
      </c>
      <c r="Q177" s="358">
        <v>45748</v>
      </c>
      <c r="R177" s="119" t="s">
        <v>391</v>
      </c>
    </row>
    <row r="178" spans="1:18" ht="12.75" customHeight="1" x14ac:dyDescent="0.25">
      <c r="A178" s="119" t="s">
        <v>824</v>
      </c>
      <c r="B178" s="120"/>
      <c r="C178" s="120">
        <v>155</v>
      </c>
      <c r="D178" s="120">
        <v>160</v>
      </c>
      <c r="E178" s="120">
        <v>164</v>
      </c>
      <c r="F178" s="120">
        <v>166</v>
      </c>
      <c r="G178" s="220">
        <v>178</v>
      </c>
      <c r="H178" s="220">
        <v>195.8</v>
      </c>
      <c r="I178" s="220">
        <v>195.8</v>
      </c>
      <c r="J178" s="220">
        <v>205.59000000000003</v>
      </c>
      <c r="K178" s="220">
        <v>89</v>
      </c>
      <c r="L178" s="356">
        <f>K178*(1+'Base Increase'!$A$2)</f>
        <v>91.67</v>
      </c>
      <c r="M178" s="189">
        <f t="shared" si="18"/>
        <v>92</v>
      </c>
      <c r="N178" s="353" t="s">
        <v>834</v>
      </c>
      <c r="O178" s="119" t="s">
        <v>385</v>
      </c>
      <c r="P178" s="119" t="s">
        <v>378</v>
      </c>
      <c r="Q178" s="358">
        <v>45748</v>
      </c>
      <c r="R178" s="119" t="s">
        <v>391</v>
      </c>
    </row>
    <row r="179" spans="1:18" ht="12.75" customHeight="1" x14ac:dyDescent="0.25">
      <c r="A179" s="452" t="s">
        <v>825</v>
      </c>
      <c r="B179" s="276"/>
      <c r="C179" s="276"/>
      <c r="D179" s="120" t="s">
        <v>378</v>
      </c>
      <c r="E179" s="120" t="s">
        <v>378</v>
      </c>
      <c r="F179" s="120">
        <v>166</v>
      </c>
      <c r="G179" s="220">
        <v>178</v>
      </c>
      <c r="H179" s="220">
        <v>195.8</v>
      </c>
      <c r="I179" s="220">
        <v>195.8</v>
      </c>
      <c r="J179" s="220">
        <v>205.59000000000003</v>
      </c>
      <c r="K179" s="220">
        <v>89</v>
      </c>
      <c r="L179" s="356">
        <f>K179*(1+'Base Increase'!$A$2)</f>
        <v>91.67</v>
      </c>
      <c r="M179" s="189">
        <f t="shared" si="18"/>
        <v>92</v>
      </c>
      <c r="N179" s="353" t="s">
        <v>834</v>
      </c>
      <c r="O179" s="452" t="s">
        <v>833</v>
      </c>
      <c r="P179" s="452" t="s">
        <v>378</v>
      </c>
      <c r="Q179" s="358">
        <v>45748</v>
      </c>
      <c r="R179" s="452" t="s">
        <v>391</v>
      </c>
    </row>
    <row r="180" spans="1:18" ht="12.75" customHeight="1" x14ac:dyDescent="0.25">
      <c r="A180" s="452" t="s">
        <v>826</v>
      </c>
      <c r="B180" s="276"/>
      <c r="C180" s="276"/>
      <c r="D180" s="120" t="s">
        <v>378</v>
      </c>
      <c r="E180" s="120" t="s">
        <v>378</v>
      </c>
      <c r="F180" s="120">
        <v>166</v>
      </c>
      <c r="G180" s="220">
        <v>178</v>
      </c>
      <c r="H180" s="220">
        <v>195.8</v>
      </c>
      <c r="I180" s="220">
        <v>195.8</v>
      </c>
      <c r="J180" s="220">
        <v>205.59000000000003</v>
      </c>
      <c r="K180" s="220">
        <v>89</v>
      </c>
      <c r="L180" s="356">
        <f>K180*(1+'Base Increase'!$A$2)</f>
        <v>91.67</v>
      </c>
      <c r="M180" s="189">
        <f t="shared" si="18"/>
        <v>92</v>
      </c>
      <c r="N180" s="353" t="s">
        <v>834</v>
      </c>
      <c r="O180" s="452" t="s">
        <v>833</v>
      </c>
      <c r="P180" s="452" t="s">
        <v>378</v>
      </c>
      <c r="Q180" s="358">
        <v>45748</v>
      </c>
      <c r="R180" s="452" t="s">
        <v>391</v>
      </c>
    </row>
    <row r="181" spans="1:18" ht="12.75" customHeight="1" x14ac:dyDescent="0.25">
      <c r="A181" s="452" t="s">
        <v>827</v>
      </c>
      <c r="B181" s="276"/>
      <c r="C181" s="276"/>
      <c r="D181" s="120" t="s">
        <v>378</v>
      </c>
      <c r="E181" s="120" t="s">
        <v>378</v>
      </c>
      <c r="F181" s="120">
        <v>166</v>
      </c>
      <c r="G181" s="220">
        <v>178</v>
      </c>
      <c r="H181" s="220">
        <v>195.8</v>
      </c>
      <c r="I181" s="220">
        <v>195.8</v>
      </c>
      <c r="J181" s="220">
        <v>205.59000000000003</v>
      </c>
      <c r="K181" s="220">
        <v>89</v>
      </c>
      <c r="L181" s="356">
        <f>K181*(1+'Base Increase'!$A$2)</f>
        <v>91.67</v>
      </c>
      <c r="M181" s="189">
        <f t="shared" si="18"/>
        <v>92</v>
      </c>
      <c r="N181" s="353" t="s">
        <v>834</v>
      </c>
      <c r="O181" s="452" t="s">
        <v>833</v>
      </c>
      <c r="P181" s="452" t="s">
        <v>378</v>
      </c>
      <c r="Q181" s="358">
        <v>45748</v>
      </c>
      <c r="R181" s="452" t="s">
        <v>391</v>
      </c>
    </row>
    <row r="182" spans="1:18" ht="12.75" customHeight="1" x14ac:dyDescent="0.25">
      <c r="A182" s="452" t="s">
        <v>450</v>
      </c>
      <c r="B182" s="276"/>
      <c r="C182" s="276"/>
      <c r="D182" s="120"/>
      <c r="E182" s="120"/>
      <c r="F182" s="120"/>
      <c r="G182" s="220"/>
      <c r="H182" s="220"/>
      <c r="I182" s="220"/>
      <c r="J182" s="220"/>
      <c r="K182" s="220">
        <v>30</v>
      </c>
      <c r="L182" s="356">
        <f>K182*(1+'Base Increase'!$A$2)</f>
        <v>30.900000000000002</v>
      </c>
      <c r="M182" s="189">
        <f t="shared" si="18"/>
        <v>31</v>
      </c>
      <c r="N182" s="353" t="s">
        <v>834</v>
      </c>
      <c r="O182" s="119" t="s">
        <v>383</v>
      </c>
      <c r="P182" s="119" t="s">
        <v>378</v>
      </c>
      <c r="Q182" s="358">
        <v>45748</v>
      </c>
      <c r="R182" s="119" t="s">
        <v>391</v>
      </c>
    </row>
    <row r="183" spans="1:18" ht="12.75" customHeight="1" x14ac:dyDescent="0.25">
      <c r="A183" s="180"/>
      <c r="B183" s="181"/>
      <c r="C183" s="181"/>
      <c r="D183" s="181"/>
      <c r="E183" s="181"/>
      <c r="F183" s="181"/>
      <c r="G183" s="181"/>
      <c r="H183" s="181"/>
      <c r="I183" s="181"/>
      <c r="J183" s="181"/>
      <c r="K183" s="181"/>
      <c r="L183" s="181"/>
      <c r="M183" s="181"/>
      <c r="N183" s="181"/>
      <c r="O183" s="180"/>
      <c r="P183" s="180"/>
      <c r="Q183" s="182"/>
      <c r="R183" s="180"/>
    </row>
    <row r="184" spans="1:18" ht="12.75" customHeight="1" x14ac:dyDescent="0.25">
      <c r="A184" s="69" t="s">
        <v>828</v>
      </c>
      <c r="B184" s="62"/>
      <c r="C184" s="62"/>
      <c r="D184" s="62"/>
      <c r="E184" s="62"/>
      <c r="F184" s="62"/>
      <c r="G184" s="62"/>
      <c r="H184" s="62"/>
      <c r="I184" s="62"/>
      <c r="J184" s="62"/>
      <c r="K184" s="62"/>
      <c r="L184" s="62"/>
      <c r="M184" s="62"/>
      <c r="N184" s="62"/>
      <c r="O184" s="83"/>
      <c r="P184" s="83"/>
      <c r="Q184" s="84"/>
      <c r="R184" s="64"/>
    </row>
    <row r="185" spans="1:18" ht="12.75" customHeight="1" x14ac:dyDescent="0.25">
      <c r="A185" s="452" t="s">
        <v>829</v>
      </c>
      <c r="B185" s="276"/>
      <c r="C185" s="276"/>
      <c r="D185" s="276" t="s">
        <v>378</v>
      </c>
      <c r="E185" s="276">
        <v>531</v>
      </c>
      <c r="F185" s="276">
        <v>537</v>
      </c>
      <c r="G185" s="220">
        <v>578</v>
      </c>
      <c r="H185" s="220">
        <v>635.80000000000007</v>
      </c>
      <c r="I185" s="220">
        <v>635.80000000000007</v>
      </c>
      <c r="J185" s="220">
        <v>667.59000000000015</v>
      </c>
      <c r="K185" s="220">
        <v>1067</v>
      </c>
      <c r="L185" s="356">
        <f>K185*(1+'Base Increase'!$A$2)</f>
        <v>1099.01</v>
      </c>
      <c r="M185" s="189">
        <f t="shared" ref="M185:M190" si="19">MROUND(L185,1)</f>
        <v>1099</v>
      </c>
      <c r="N185" s="305" t="s">
        <v>834</v>
      </c>
      <c r="O185" s="452" t="s">
        <v>383</v>
      </c>
      <c r="P185" s="452" t="s">
        <v>378</v>
      </c>
      <c r="Q185" s="358">
        <v>45748</v>
      </c>
      <c r="R185" s="452" t="s">
        <v>391</v>
      </c>
    </row>
    <row r="186" spans="1:18" ht="12.75" customHeight="1" x14ac:dyDescent="0.25">
      <c r="A186" s="452" t="s">
        <v>830</v>
      </c>
      <c r="B186" s="276"/>
      <c r="C186" s="276"/>
      <c r="D186" s="276" t="s">
        <v>378</v>
      </c>
      <c r="E186" s="276">
        <v>858</v>
      </c>
      <c r="F186" s="276">
        <v>868</v>
      </c>
      <c r="G186" s="220">
        <v>933</v>
      </c>
      <c r="H186" s="220">
        <v>1026.3000000000002</v>
      </c>
      <c r="I186" s="220">
        <v>1026.3</v>
      </c>
      <c r="J186" s="220">
        <v>1077.615</v>
      </c>
      <c r="K186" s="220">
        <v>1099</v>
      </c>
      <c r="L186" s="356">
        <f>K186*(1+'Base Increase'!$A$2)</f>
        <v>1131.97</v>
      </c>
      <c r="M186" s="189">
        <f t="shared" si="19"/>
        <v>1132</v>
      </c>
      <c r="N186" s="305" t="s">
        <v>834</v>
      </c>
      <c r="O186" s="452" t="s">
        <v>383</v>
      </c>
      <c r="P186" s="452" t="s">
        <v>378</v>
      </c>
      <c r="Q186" s="358">
        <v>45748</v>
      </c>
      <c r="R186" s="452" t="s">
        <v>391</v>
      </c>
    </row>
    <row r="187" spans="1:18" ht="12.75" customHeight="1" x14ac:dyDescent="0.25">
      <c r="A187" s="452" t="s">
        <v>831</v>
      </c>
      <c r="B187" s="276"/>
      <c r="C187" s="276"/>
      <c r="D187" s="276" t="s">
        <v>378</v>
      </c>
      <c r="E187" s="276">
        <v>1553</v>
      </c>
      <c r="F187" s="276">
        <v>1572</v>
      </c>
      <c r="G187" s="220">
        <v>1690</v>
      </c>
      <c r="H187" s="220">
        <v>1859.0000000000002</v>
      </c>
      <c r="I187" s="220">
        <v>1859</v>
      </c>
      <c r="J187" s="220">
        <v>1951.95</v>
      </c>
      <c r="K187" s="220">
        <v>1131</v>
      </c>
      <c r="L187" s="356">
        <f>K187*(1+'Base Increase'!$A$2)</f>
        <v>1164.93</v>
      </c>
      <c r="M187" s="189">
        <f t="shared" si="19"/>
        <v>1165</v>
      </c>
      <c r="N187" s="305" t="s">
        <v>834</v>
      </c>
      <c r="O187" s="452" t="s">
        <v>383</v>
      </c>
      <c r="P187" s="452" t="s">
        <v>378</v>
      </c>
      <c r="Q187" s="358">
        <v>45748</v>
      </c>
      <c r="R187" s="452" t="s">
        <v>391</v>
      </c>
    </row>
    <row r="188" spans="1:18" ht="12.75" customHeight="1" x14ac:dyDescent="0.25">
      <c r="A188" s="452" t="s">
        <v>832</v>
      </c>
      <c r="B188" s="276"/>
      <c r="C188" s="276"/>
      <c r="D188" s="276" t="s">
        <v>378</v>
      </c>
      <c r="E188" s="276">
        <v>1737</v>
      </c>
      <c r="F188" s="276">
        <v>1758</v>
      </c>
      <c r="G188" s="220">
        <v>1890</v>
      </c>
      <c r="H188" s="220">
        <v>2079</v>
      </c>
      <c r="I188" s="220">
        <v>2079</v>
      </c>
      <c r="J188" s="220">
        <v>2182.9500000000003</v>
      </c>
      <c r="K188" s="220">
        <v>1163</v>
      </c>
      <c r="L188" s="356">
        <f>K188*(1+'Base Increase'!$A$2)</f>
        <v>1197.8900000000001</v>
      </c>
      <c r="M188" s="189">
        <f t="shared" si="19"/>
        <v>1198</v>
      </c>
      <c r="N188" s="305" t="s">
        <v>834</v>
      </c>
      <c r="O188" s="452" t="s">
        <v>383</v>
      </c>
      <c r="P188" s="452" t="s">
        <v>378</v>
      </c>
      <c r="Q188" s="358">
        <v>45748</v>
      </c>
      <c r="R188" s="452" t="s">
        <v>391</v>
      </c>
    </row>
    <row r="189" spans="1:18" ht="12.75" customHeight="1" x14ac:dyDescent="0.25">
      <c r="A189" s="452" t="s">
        <v>450</v>
      </c>
      <c r="B189" s="276"/>
      <c r="C189" s="276"/>
      <c r="D189" s="276"/>
      <c r="E189" s="276"/>
      <c r="F189" s="276"/>
      <c r="G189" s="220"/>
      <c r="H189" s="220"/>
      <c r="I189" s="220"/>
      <c r="J189" s="220"/>
      <c r="K189" s="220">
        <v>30</v>
      </c>
      <c r="L189" s="356">
        <f>K189*(1+'Base Increase'!$A$2)</f>
        <v>30.900000000000002</v>
      </c>
      <c r="M189" s="189">
        <f t="shared" si="19"/>
        <v>31</v>
      </c>
      <c r="N189" s="305" t="s">
        <v>834</v>
      </c>
      <c r="O189" s="452" t="s">
        <v>383</v>
      </c>
      <c r="P189" s="452" t="s">
        <v>378</v>
      </c>
      <c r="Q189" s="358">
        <v>45748</v>
      </c>
      <c r="R189" s="452" t="s">
        <v>391</v>
      </c>
    </row>
    <row r="190" spans="1:18" ht="12.75" customHeight="1" x14ac:dyDescent="0.25">
      <c r="A190" s="452" t="s">
        <v>1015</v>
      </c>
      <c r="B190" s="276"/>
      <c r="C190" s="276"/>
      <c r="D190" s="276"/>
      <c r="E190" s="276"/>
      <c r="F190" s="276"/>
      <c r="G190" s="220"/>
      <c r="H190" s="220"/>
      <c r="I190" s="220"/>
      <c r="J190" s="220"/>
      <c r="K190" s="220">
        <v>89</v>
      </c>
      <c r="L190" s="356">
        <f>K190*(1+'Base Increase'!$A$2)</f>
        <v>91.67</v>
      </c>
      <c r="M190" s="189">
        <f t="shared" si="19"/>
        <v>92</v>
      </c>
      <c r="N190" s="305" t="s">
        <v>834</v>
      </c>
      <c r="O190" s="452" t="s">
        <v>383</v>
      </c>
      <c r="P190" s="452" t="s">
        <v>378</v>
      </c>
      <c r="Q190" s="358">
        <v>45748</v>
      </c>
      <c r="R190" s="452" t="s">
        <v>391</v>
      </c>
    </row>
    <row r="191" spans="1:18" ht="12.75" customHeight="1" x14ac:dyDescent="0.25">
      <c r="A191" s="180"/>
      <c r="B191" s="181"/>
      <c r="C191" s="181"/>
      <c r="D191" s="181"/>
      <c r="E191" s="181"/>
      <c r="F191" s="181"/>
      <c r="G191" s="181"/>
      <c r="H191" s="181"/>
      <c r="I191" s="181"/>
      <c r="J191" s="181"/>
      <c r="K191" s="181"/>
      <c r="L191" s="181"/>
      <c r="M191" s="181"/>
      <c r="N191" s="181"/>
      <c r="O191" s="180"/>
      <c r="P191" s="180"/>
      <c r="Q191" s="182"/>
      <c r="R191" s="180"/>
    </row>
    <row r="192" spans="1:18" ht="12.75" customHeight="1" x14ac:dyDescent="0.25">
      <c r="A192" s="69" t="s">
        <v>1016</v>
      </c>
      <c r="B192" s="62"/>
      <c r="C192" s="62"/>
      <c r="D192" s="62"/>
      <c r="E192" s="62"/>
      <c r="F192" s="62"/>
      <c r="G192" s="62"/>
      <c r="H192" s="62"/>
      <c r="I192" s="62"/>
      <c r="J192" s="62"/>
      <c r="K192" s="62"/>
      <c r="L192" s="62"/>
      <c r="M192" s="62"/>
      <c r="N192" s="62"/>
      <c r="O192" s="83"/>
      <c r="P192" s="83"/>
      <c r="Q192" s="84"/>
      <c r="R192" s="64"/>
    </row>
    <row r="193" spans="1:18" ht="12.75" customHeight="1" x14ac:dyDescent="0.25">
      <c r="A193" s="452" t="s">
        <v>1017</v>
      </c>
      <c r="B193" s="276"/>
      <c r="C193" s="276"/>
      <c r="D193" s="276" t="s">
        <v>378</v>
      </c>
      <c r="E193" s="276">
        <v>531</v>
      </c>
      <c r="F193" s="276">
        <v>537</v>
      </c>
      <c r="G193" s="220">
        <v>578</v>
      </c>
      <c r="H193" s="220">
        <v>635.80000000000007</v>
      </c>
      <c r="I193" s="220">
        <v>635.80000000000007</v>
      </c>
      <c r="J193" s="220">
        <v>667.59000000000015</v>
      </c>
      <c r="K193" s="220">
        <v>1067</v>
      </c>
      <c r="L193" s="356">
        <f>K193*(1+'Base Increase'!$A$2)</f>
        <v>1099.01</v>
      </c>
      <c r="M193" s="189">
        <f t="shared" ref="M193:M203" si="20">MROUND(L193,1)</f>
        <v>1099</v>
      </c>
      <c r="N193" s="305" t="s">
        <v>834</v>
      </c>
      <c r="O193" s="452" t="s">
        <v>383</v>
      </c>
      <c r="P193" s="452" t="s">
        <v>378</v>
      </c>
      <c r="Q193" s="358">
        <v>45748</v>
      </c>
      <c r="R193" s="452" t="s">
        <v>391</v>
      </c>
    </row>
    <row r="194" spans="1:18" ht="12.75" customHeight="1" x14ac:dyDescent="0.25">
      <c r="A194" s="452" t="s">
        <v>1018</v>
      </c>
      <c r="B194" s="276"/>
      <c r="C194" s="276"/>
      <c r="D194" s="276" t="s">
        <v>378</v>
      </c>
      <c r="E194" s="276">
        <v>858</v>
      </c>
      <c r="F194" s="276">
        <v>868</v>
      </c>
      <c r="G194" s="220">
        <v>933</v>
      </c>
      <c r="H194" s="220">
        <v>1026.3000000000002</v>
      </c>
      <c r="I194" s="220">
        <v>1026.3</v>
      </c>
      <c r="J194" s="220">
        <v>1077.615</v>
      </c>
      <c r="K194" s="220">
        <v>1083</v>
      </c>
      <c r="L194" s="356">
        <f>K194*(1+'Base Increase'!$A$2)</f>
        <v>1115.49</v>
      </c>
      <c r="M194" s="189">
        <f t="shared" si="20"/>
        <v>1115</v>
      </c>
      <c r="N194" s="305" t="s">
        <v>834</v>
      </c>
      <c r="O194" s="452" t="s">
        <v>383</v>
      </c>
      <c r="P194" s="452" t="s">
        <v>378</v>
      </c>
      <c r="Q194" s="358">
        <v>45748</v>
      </c>
      <c r="R194" s="452" t="s">
        <v>391</v>
      </c>
    </row>
    <row r="195" spans="1:18" ht="12.75" customHeight="1" x14ac:dyDescent="0.25">
      <c r="A195" s="452" t="s">
        <v>1019</v>
      </c>
      <c r="B195" s="276"/>
      <c r="C195" s="276"/>
      <c r="D195" s="276" t="s">
        <v>378</v>
      </c>
      <c r="E195" s="276">
        <v>1553</v>
      </c>
      <c r="F195" s="276">
        <v>1572</v>
      </c>
      <c r="G195" s="220">
        <v>1690</v>
      </c>
      <c r="H195" s="220">
        <v>1859.0000000000002</v>
      </c>
      <c r="I195" s="220">
        <v>1859</v>
      </c>
      <c r="J195" s="220">
        <v>1951.95</v>
      </c>
      <c r="K195" s="220">
        <v>1099</v>
      </c>
      <c r="L195" s="356">
        <f>K195*(1+'Base Increase'!$A$2)</f>
        <v>1131.97</v>
      </c>
      <c r="M195" s="189">
        <f t="shared" si="20"/>
        <v>1132</v>
      </c>
      <c r="N195" s="305" t="s">
        <v>834</v>
      </c>
      <c r="O195" s="452" t="s">
        <v>383</v>
      </c>
      <c r="P195" s="452" t="s">
        <v>378</v>
      </c>
      <c r="Q195" s="358">
        <v>45748</v>
      </c>
      <c r="R195" s="452" t="s">
        <v>391</v>
      </c>
    </row>
    <row r="196" spans="1:18" ht="12.75" customHeight="1" x14ac:dyDescent="0.25">
      <c r="A196" s="452" t="s">
        <v>1020</v>
      </c>
      <c r="B196" s="276"/>
      <c r="C196" s="276"/>
      <c r="D196" s="276" t="s">
        <v>378</v>
      </c>
      <c r="E196" s="276">
        <v>1737</v>
      </c>
      <c r="F196" s="276">
        <v>1758</v>
      </c>
      <c r="G196" s="220">
        <v>1890</v>
      </c>
      <c r="H196" s="220">
        <v>2079</v>
      </c>
      <c r="I196" s="220">
        <v>2079</v>
      </c>
      <c r="J196" s="220">
        <v>2182.9500000000003</v>
      </c>
      <c r="K196" s="220">
        <v>1115</v>
      </c>
      <c r="L196" s="356">
        <f>K196*(1+'Base Increase'!$A$2)</f>
        <v>1148.45</v>
      </c>
      <c r="M196" s="189">
        <f t="shared" si="20"/>
        <v>1148</v>
      </c>
      <c r="N196" s="305" t="s">
        <v>834</v>
      </c>
      <c r="O196" s="452" t="s">
        <v>383</v>
      </c>
      <c r="P196" s="452" t="s">
        <v>378</v>
      </c>
      <c r="Q196" s="358">
        <v>45748</v>
      </c>
      <c r="R196" s="452" t="s">
        <v>391</v>
      </c>
    </row>
    <row r="197" spans="1:18" ht="12.75" customHeight="1" x14ac:dyDescent="0.25">
      <c r="A197" s="452" t="s">
        <v>1021</v>
      </c>
      <c r="B197" s="276"/>
      <c r="C197" s="276"/>
      <c r="D197" s="276"/>
      <c r="E197" s="276"/>
      <c r="F197" s="276"/>
      <c r="G197" s="220"/>
      <c r="H197" s="220"/>
      <c r="I197" s="220"/>
      <c r="J197" s="220"/>
      <c r="K197" s="220">
        <v>1131</v>
      </c>
      <c r="L197" s="356">
        <f>K197*(1+'Base Increase'!$A$2)</f>
        <v>1164.93</v>
      </c>
      <c r="M197" s="189">
        <f t="shared" si="20"/>
        <v>1165</v>
      </c>
      <c r="N197" s="305" t="s">
        <v>834</v>
      </c>
      <c r="O197" s="452" t="s">
        <v>383</v>
      </c>
      <c r="P197" s="452" t="s">
        <v>378</v>
      </c>
      <c r="Q197" s="358">
        <v>45748</v>
      </c>
      <c r="R197" s="452" t="s">
        <v>391</v>
      </c>
    </row>
    <row r="198" spans="1:18" ht="12.75" customHeight="1" x14ac:dyDescent="0.25">
      <c r="A198" s="452" t="s">
        <v>1022</v>
      </c>
      <c r="B198" s="276"/>
      <c r="C198" s="276"/>
      <c r="D198" s="276"/>
      <c r="E198" s="276"/>
      <c r="F198" s="276"/>
      <c r="G198" s="220"/>
      <c r="H198" s="220"/>
      <c r="I198" s="220"/>
      <c r="J198" s="220"/>
      <c r="K198" s="220">
        <v>1147</v>
      </c>
      <c r="L198" s="356">
        <f>K198*(1+'Base Increase'!$A$2)</f>
        <v>1181.4100000000001</v>
      </c>
      <c r="M198" s="189">
        <f t="shared" si="20"/>
        <v>1181</v>
      </c>
      <c r="N198" s="305" t="s">
        <v>834</v>
      </c>
      <c r="O198" s="452" t="s">
        <v>383</v>
      </c>
      <c r="P198" s="452" t="s">
        <v>378</v>
      </c>
      <c r="Q198" s="358">
        <v>45748</v>
      </c>
      <c r="R198" s="452" t="s">
        <v>391</v>
      </c>
    </row>
    <row r="199" spans="1:18" ht="12.75" customHeight="1" x14ac:dyDescent="0.25">
      <c r="A199" s="452" t="s">
        <v>1023</v>
      </c>
      <c r="B199" s="276"/>
      <c r="C199" s="276"/>
      <c r="D199" s="276"/>
      <c r="E199" s="276"/>
      <c r="F199" s="276"/>
      <c r="G199" s="220"/>
      <c r="H199" s="220"/>
      <c r="I199" s="220"/>
      <c r="J199" s="220"/>
      <c r="K199" s="220">
        <v>1179</v>
      </c>
      <c r="L199" s="356">
        <f>K199*(1+'Base Increase'!$A$2)</f>
        <v>1214.3700000000001</v>
      </c>
      <c r="M199" s="189">
        <f t="shared" si="20"/>
        <v>1214</v>
      </c>
      <c r="N199" s="305" t="s">
        <v>834</v>
      </c>
      <c r="O199" s="452" t="s">
        <v>383</v>
      </c>
      <c r="P199" s="452" t="s">
        <v>378</v>
      </c>
      <c r="Q199" s="358">
        <v>45748</v>
      </c>
      <c r="R199" s="452" t="s">
        <v>391</v>
      </c>
    </row>
    <row r="200" spans="1:18" ht="12.75" customHeight="1" x14ac:dyDescent="0.25">
      <c r="A200" s="452" t="s">
        <v>450</v>
      </c>
      <c r="B200" s="276"/>
      <c r="C200" s="276"/>
      <c r="D200" s="276"/>
      <c r="E200" s="276"/>
      <c r="F200" s="276"/>
      <c r="G200" s="220"/>
      <c r="H200" s="220"/>
      <c r="I200" s="220"/>
      <c r="J200" s="220"/>
      <c r="K200" s="220">
        <v>30</v>
      </c>
      <c r="L200" s="356">
        <f>K200*(1+'Base Increase'!$A$2)</f>
        <v>30.900000000000002</v>
      </c>
      <c r="M200" s="189">
        <f t="shared" si="20"/>
        <v>31</v>
      </c>
      <c r="N200" s="305" t="s">
        <v>834</v>
      </c>
      <c r="O200" s="452" t="s">
        <v>383</v>
      </c>
      <c r="P200" s="452" t="s">
        <v>378</v>
      </c>
      <c r="Q200" s="358">
        <v>45748</v>
      </c>
      <c r="R200" s="452" t="s">
        <v>391</v>
      </c>
    </row>
    <row r="201" spans="1:18" ht="12.75" customHeight="1" x14ac:dyDescent="0.25">
      <c r="A201" s="452" t="s">
        <v>1015</v>
      </c>
      <c r="B201" s="276"/>
      <c r="C201" s="276"/>
      <c r="D201" s="276"/>
      <c r="E201" s="276"/>
      <c r="F201" s="276"/>
      <c r="G201" s="220"/>
      <c r="H201" s="220"/>
      <c r="I201" s="220"/>
      <c r="J201" s="220"/>
      <c r="K201" s="220">
        <v>89</v>
      </c>
      <c r="L201" s="356">
        <f>K201*(1+'Base Increase'!$A$2)</f>
        <v>91.67</v>
      </c>
      <c r="M201" s="189">
        <f t="shared" si="20"/>
        <v>92</v>
      </c>
      <c r="N201" s="305" t="s">
        <v>834</v>
      </c>
      <c r="O201" s="452" t="s">
        <v>383</v>
      </c>
      <c r="P201" s="452" t="s">
        <v>378</v>
      </c>
      <c r="Q201" s="358">
        <v>45748</v>
      </c>
      <c r="R201" s="452" t="s">
        <v>391</v>
      </c>
    </row>
    <row r="202" spans="1:18" ht="12.75" customHeight="1" x14ac:dyDescent="0.25">
      <c r="A202" s="452" t="s">
        <v>1124</v>
      </c>
      <c r="B202" s="276"/>
      <c r="C202" s="276"/>
      <c r="D202" s="276"/>
      <c r="E202" s="276"/>
      <c r="F202" s="276"/>
      <c r="G202" s="474"/>
      <c r="H202" s="474"/>
      <c r="I202" s="474"/>
      <c r="J202" s="474"/>
      <c r="K202" s="356">
        <v>89</v>
      </c>
      <c r="L202" s="356">
        <f>K202*(1+'Base Increase'!$A$2)</f>
        <v>91.67</v>
      </c>
      <c r="M202" s="189">
        <f t="shared" si="20"/>
        <v>92</v>
      </c>
      <c r="N202" s="305" t="s">
        <v>834</v>
      </c>
      <c r="O202" s="452" t="s">
        <v>383</v>
      </c>
      <c r="P202" s="452" t="s">
        <v>378</v>
      </c>
      <c r="Q202" s="358">
        <v>45748</v>
      </c>
      <c r="R202" s="452" t="s">
        <v>391</v>
      </c>
    </row>
    <row r="203" spans="1:18" ht="12.75" customHeight="1" x14ac:dyDescent="0.25">
      <c r="A203" s="452" t="s">
        <v>1125</v>
      </c>
      <c r="B203" s="276"/>
      <c r="C203" s="276"/>
      <c r="D203" s="276"/>
      <c r="E203" s="276"/>
      <c r="F203" s="276"/>
      <c r="G203" s="474"/>
      <c r="H203" s="474"/>
      <c r="I203" s="474"/>
      <c r="J203" s="474"/>
      <c r="K203" s="356">
        <v>269</v>
      </c>
      <c r="L203" s="356">
        <f>K203*(1+'Base Increase'!$A$2)</f>
        <v>277.07</v>
      </c>
      <c r="M203" s="189">
        <f t="shared" si="20"/>
        <v>277</v>
      </c>
      <c r="N203" s="305" t="s">
        <v>834</v>
      </c>
      <c r="O203" s="452" t="s">
        <v>383</v>
      </c>
      <c r="P203" s="452" t="s">
        <v>378</v>
      </c>
      <c r="Q203" s="358">
        <v>45748</v>
      </c>
      <c r="R203" s="452" t="s">
        <v>391</v>
      </c>
    </row>
    <row r="204" spans="1:18" ht="27.6" customHeight="1" x14ac:dyDescent="0.25">
      <c r="A204" s="452" t="s">
        <v>1127</v>
      </c>
      <c r="B204" s="276"/>
      <c r="C204" s="276"/>
      <c r="D204" s="276"/>
      <c r="E204" s="276"/>
      <c r="F204" s="276"/>
      <c r="G204" s="474"/>
      <c r="H204" s="474"/>
      <c r="I204" s="474"/>
      <c r="J204" s="474"/>
      <c r="K204" s="220"/>
      <c r="L204" s="356"/>
      <c r="M204" s="356" t="s">
        <v>1126</v>
      </c>
      <c r="N204" s="305" t="s">
        <v>834</v>
      </c>
      <c r="O204" s="452" t="s">
        <v>383</v>
      </c>
      <c r="P204" s="452" t="s">
        <v>378</v>
      </c>
      <c r="Q204" s="358">
        <v>45748</v>
      </c>
      <c r="R204" s="452" t="s">
        <v>391</v>
      </c>
    </row>
    <row r="205" spans="1:18" ht="12.75" customHeight="1" x14ac:dyDescent="0.25">
      <c r="A205" s="180"/>
      <c r="B205" s="181"/>
      <c r="C205" s="181"/>
      <c r="D205" s="181"/>
      <c r="E205" s="181"/>
      <c r="F205" s="181"/>
      <c r="G205" s="181"/>
      <c r="H205" s="181"/>
      <c r="I205" s="181"/>
      <c r="J205" s="181"/>
      <c r="K205" s="181"/>
      <c r="L205" s="181"/>
      <c r="M205" s="181"/>
      <c r="N205" s="181"/>
      <c r="O205" s="180"/>
      <c r="P205" s="180"/>
      <c r="Q205" s="182"/>
      <c r="R205" s="180"/>
    </row>
    <row r="206" spans="1:18" ht="12.75" customHeight="1" x14ac:dyDescent="0.25">
      <c r="A206" s="69" t="s">
        <v>1123</v>
      </c>
      <c r="B206" s="62"/>
      <c r="C206" s="62"/>
      <c r="D206" s="62"/>
      <c r="E206" s="62"/>
      <c r="F206" s="62"/>
      <c r="G206" s="62"/>
      <c r="H206" s="62"/>
      <c r="I206" s="62"/>
      <c r="J206" s="62"/>
      <c r="K206" s="62"/>
      <c r="L206" s="62"/>
      <c r="M206" s="62"/>
      <c r="N206" s="62"/>
      <c r="O206" s="83"/>
      <c r="P206" s="83"/>
      <c r="Q206" s="84"/>
      <c r="R206" s="64"/>
    </row>
    <row r="207" spans="1:18" ht="12.75" customHeight="1" x14ac:dyDescent="0.25">
      <c r="A207" s="116" t="s">
        <v>1034</v>
      </c>
      <c r="B207" s="276"/>
      <c r="C207" s="276"/>
      <c r="D207" s="276"/>
      <c r="E207" s="276"/>
      <c r="F207" s="276"/>
      <c r="G207" s="220"/>
      <c r="H207" s="220"/>
      <c r="I207" s="220"/>
      <c r="J207" s="220"/>
      <c r="K207" s="356">
        <v>269</v>
      </c>
      <c r="L207" s="356">
        <f>K207*(1+'Base Increase'!$A$2)</f>
        <v>277.07</v>
      </c>
      <c r="M207" s="189">
        <f t="shared" ref="M207:M209" si="21">MROUND(L207,1)</f>
        <v>277</v>
      </c>
      <c r="N207" s="305" t="s">
        <v>834</v>
      </c>
      <c r="O207" s="452" t="s">
        <v>383</v>
      </c>
      <c r="P207" s="452" t="s">
        <v>378</v>
      </c>
      <c r="Q207" s="358">
        <v>45748</v>
      </c>
      <c r="R207" s="452" t="s">
        <v>391</v>
      </c>
    </row>
    <row r="208" spans="1:18" ht="12.75" customHeight="1" x14ac:dyDescent="0.25">
      <c r="A208" s="116" t="s">
        <v>1002</v>
      </c>
      <c r="B208" s="276"/>
      <c r="C208" s="276"/>
      <c r="D208" s="276"/>
      <c r="E208" s="276"/>
      <c r="F208" s="276"/>
      <c r="G208" s="220"/>
      <c r="H208" s="220"/>
      <c r="I208" s="220"/>
      <c r="J208" s="220"/>
      <c r="K208" s="356">
        <v>30</v>
      </c>
      <c r="L208" s="356">
        <f>K208*(1+'Base Increase'!$A$2)</f>
        <v>30.900000000000002</v>
      </c>
      <c r="M208" s="189">
        <f t="shared" si="21"/>
        <v>31</v>
      </c>
      <c r="N208" s="305" t="s">
        <v>834</v>
      </c>
      <c r="O208" s="452" t="s">
        <v>383</v>
      </c>
      <c r="P208" s="452" t="s">
        <v>378</v>
      </c>
      <c r="Q208" s="358">
        <v>45748</v>
      </c>
      <c r="R208" s="452" t="s">
        <v>391</v>
      </c>
    </row>
    <row r="209" spans="1:18" ht="12.75" customHeight="1" x14ac:dyDescent="0.25">
      <c r="A209" s="116" t="s">
        <v>1000</v>
      </c>
      <c r="B209" s="276"/>
      <c r="C209" s="276"/>
      <c r="D209" s="276"/>
      <c r="E209" s="276"/>
      <c r="F209" s="276"/>
      <c r="G209" s="220"/>
      <c r="H209" s="220"/>
      <c r="I209" s="220"/>
      <c r="J209" s="220"/>
      <c r="K209" s="356">
        <v>89</v>
      </c>
      <c r="L209" s="356">
        <f>K209*(1+'Base Increase'!$A$2)</f>
        <v>91.67</v>
      </c>
      <c r="M209" s="189">
        <f t="shared" si="21"/>
        <v>92</v>
      </c>
      <c r="N209" s="305" t="s">
        <v>834</v>
      </c>
      <c r="O209" s="452" t="s">
        <v>383</v>
      </c>
      <c r="P209" s="452" t="s">
        <v>378</v>
      </c>
      <c r="Q209" s="358">
        <v>45748</v>
      </c>
      <c r="R209" s="452" t="s">
        <v>391</v>
      </c>
    </row>
    <row r="210" spans="1:18" ht="12.75" customHeight="1" x14ac:dyDescent="0.25">
      <c r="A210" s="180"/>
      <c r="B210" s="181"/>
      <c r="C210" s="181"/>
      <c r="D210" s="181"/>
      <c r="E210" s="181"/>
      <c r="F210" s="181"/>
      <c r="G210" s="181"/>
      <c r="H210" s="181"/>
      <c r="I210" s="181"/>
      <c r="J210" s="181"/>
      <c r="K210" s="181"/>
      <c r="L210" s="181"/>
      <c r="M210" s="181"/>
      <c r="N210" s="181"/>
      <c r="O210" s="180"/>
      <c r="P210" s="180"/>
      <c r="Q210" s="182"/>
      <c r="R210" s="180"/>
    </row>
    <row r="211" spans="1:18" ht="12.75" customHeight="1" x14ac:dyDescent="0.25">
      <c r="A211" s="69" t="s">
        <v>1024</v>
      </c>
      <c r="B211" s="62"/>
      <c r="C211" s="62"/>
      <c r="D211" s="62"/>
      <c r="E211" s="62"/>
      <c r="F211" s="62"/>
      <c r="G211" s="62"/>
      <c r="H211" s="62"/>
      <c r="I211" s="62"/>
      <c r="J211" s="62"/>
      <c r="K211" s="62"/>
      <c r="L211" s="62"/>
      <c r="M211" s="62"/>
      <c r="N211" s="62"/>
      <c r="O211" s="83"/>
      <c r="P211" s="83"/>
      <c r="Q211" s="84"/>
      <c r="R211" s="64"/>
    </row>
    <row r="212" spans="1:18" ht="12.75" customHeight="1" x14ac:dyDescent="0.25">
      <c r="A212" s="116" t="s">
        <v>1005</v>
      </c>
      <c r="B212" s="276"/>
      <c r="C212" s="276"/>
      <c r="D212" s="276" t="s">
        <v>378</v>
      </c>
      <c r="E212" s="276">
        <v>531</v>
      </c>
      <c r="F212" s="276">
        <v>537</v>
      </c>
      <c r="G212" s="220">
        <v>578</v>
      </c>
      <c r="H212" s="220">
        <v>635.80000000000007</v>
      </c>
      <c r="I212" s="220">
        <v>635.80000000000007</v>
      </c>
      <c r="J212" s="220">
        <v>667.59000000000015</v>
      </c>
      <c r="K212" s="220">
        <v>1067</v>
      </c>
      <c r="L212" s="356">
        <f>K212*(1+'Base Increase'!$A$2)</f>
        <v>1099.01</v>
      </c>
      <c r="M212" s="189">
        <f t="shared" ref="M212:M214" si="22">MROUND(L212,1)</f>
        <v>1099</v>
      </c>
      <c r="N212" s="305" t="s">
        <v>834</v>
      </c>
      <c r="O212" s="452" t="s">
        <v>383</v>
      </c>
      <c r="P212" s="452" t="s">
        <v>378</v>
      </c>
      <c r="Q212" s="358">
        <v>45748</v>
      </c>
      <c r="R212" s="452" t="s">
        <v>391</v>
      </c>
    </row>
    <row r="213" spans="1:18" ht="12.75" customHeight="1" x14ac:dyDescent="0.25">
      <c r="A213" s="116" t="s">
        <v>1002</v>
      </c>
      <c r="B213" s="276"/>
      <c r="C213" s="276"/>
      <c r="D213" s="276" t="s">
        <v>378</v>
      </c>
      <c r="E213" s="276">
        <v>858</v>
      </c>
      <c r="F213" s="276">
        <v>868</v>
      </c>
      <c r="G213" s="220">
        <v>933</v>
      </c>
      <c r="H213" s="220">
        <v>1026.3000000000002</v>
      </c>
      <c r="I213" s="220">
        <v>1026.3</v>
      </c>
      <c r="J213" s="220">
        <v>1077.615</v>
      </c>
      <c r="K213" s="220">
        <v>30</v>
      </c>
      <c r="L213" s="356">
        <f>K213*(1+'Base Increase'!$A$2)</f>
        <v>30.900000000000002</v>
      </c>
      <c r="M213" s="189">
        <f t="shared" si="22"/>
        <v>31</v>
      </c>
      <c r="N213" s="305" t="s">
        <v>834</v>
      </c>
      <c r="O213" s="452" t="s">
        <v>383</v>
      </c>
      <c r="P213" s="452" t="s">
        <v>378</v>
      </c>
      <c r="Q213" s="358">
        <v>45748</v>
      </c>
      <c r="R213" s="452" t="s">
        <v>391</v>
      </c>
    </row>
    <row r="214" spans="1:18" ht="12.75" customHeight="1" x14ac:dyDescent="0.25">
      <c r="A214" s="116" t="s">
        <v>1000</v>
      </c>
      <c r="B214" s="276"/>
      <c r="C214" s="276"/>
      <c r="D214" s="276" t="s">
        <v>378</v>
      </c>
      <c r="E214" s="276">
        <v>1553</v>
      </c>
      <c r="F214" s="276">
        <v>1572</v>
      </c>
      <c r="G214" s="220">
        <v>1690</v>
      </c>
      <c r="H214" s="220">
        <v>1859.0000000000002</v>
      </c>
      <c r="I214" s="220">
        <v>1859</v>
      </c>
      <c r="J214" s="220">
        <v>1951.95</v>
      </c>
      <c r="K214" s="220">
        <v>89</v>
      </c>
      <c r="L214" s="356">
        <f>K214*(1+'Base Increase'!$A$2)</f>
        <v>91.67</v>
      </c>
      <c r="M214" s="189">
        <f t="shared" si="22"/>
        <v>92</v>
      </c>
      <c r="N214" s="305" t="s">
        <v>834</v>
      </c>
      <c r="O214" s="452" t="s">
        <v>383</v>
      </c>
      <c r="P214" s="452" t="s">
        <v>378</v>
      </c>
      <c r="Q214" s="358">
        <v>45748</v>
      </c>
      <c r="R214" s="452" t="s">
        <v>391</v>
      </c>
    </row>
    <row r="215" spans="1:18" ht="12.75" hidden="1" customHeight="1" x14ac:dyDescent="0.25">
      <c r="A215" s="180"/>
      <c r="B215" s="181"/>
      <c r="C215" s="181"/>
      <c r="D215" s="181"/>
      <c r="E215" s="181"/>
      <c r="F215" s="181"/>
      <c r="G215" s="181"/>
      <c r="H215" s="181"/>
      <c r="I215" s="181"/>
      <c r="J215" s="181"/>
      <c r="K215" s="181"/>
      <c r="L215" s="181"/>
      <c r="M215" s="181"/>
      <c r="N215" s="181"/>
      <c r="O215" s="180"/>
      <c r="P215" s="180"/>
      <c r="Q215" s="182"/>
      <c r="R215" s="180"/>
    </row>
    <row r="216" spans="1:18" ht="12.75" hidden="1" customHeight="1" x14ac:dyDescent="0.25">
      <c r="A216" s="69" t="s">
        <v>407</v>
      </c>
      <c r="B216" s="62"/>
      <c r="C216" s="62"/>
      <c r="D216" s="62"/>
      <c r="E216" s="62"/>
      <c r="F216" s="62"/>
      <c r="G216" s="62"/>
      <c r="H216" s="62"/>
      <c r="I216" s="62"/>
      <c r="J216" s="62"/>
      <c r="K216" s="62"/>
      <c r="L216" s="62"/>
      <c r="M216" s="62"/>
      <c r="N216" s="62"/>
      <c r="O216" s="83"/>
      <c r="P216" s="83"/>
      <c r="Q216" s="84"/>
      <c r="R216" s="64"/>
    </row>
    <row r="217" spans="1:18" s="359" customFormat="1" ht="12.75" hidden="1" customHeight="1" x14ac:dyDescent="0.25">
      <c r="A217" s="285" t="s">
        <v>408</v>
      </c>
      <c r="B217" s="286"/>
      <c r="C217" s="286">
        <v>109</v>
      </c>
      <c r="D217" s="286">
        <v>109</v>
      </c>
      <c r="E217" s="286">
        <v>109</v>
      </c>
      <c r="F217" s="286">
        <v>109</v>
      </c>
      <c r="G217" s="286">
        <v>109</v>
      </c>
      <c r="H217" s="286"/>
      <c r="I217" s="286"/>
      <c r="J217" s="286"/>
      <c r="K217" s="286"/>
      <c r="L217" s="286"/>
      <c r="M217" s="286"/>
      <c r="N217" s="282" t="s">
        <v>834</v>
      </c>
      <c r="O217" s="285" t="s">
        <v>383</v>
      </c>
      <c r="P217" s="285" t="s">
        <v>378</v>
      </c>
      <c r="Q217" s="289">
        <f>'Base Increase'!$A$5</f>
        <v>45748</v>
      </c>
      <c r="R217" s="285" t="s">
        <v>418</v>
      </c>
    </row>
    <row r="218" spans="1:18" s="359" customFormat="1" ht="12.75" hidden="1" customHeight="1" x14ac:dyDescent="0.25">
      <c r="A218" s="288" t="s">
        <v>409</v>
      </c>
      <c r="B218" s="290"/>
      <c r="C218" s="290">
        <v>141</v>
      </c>
      <c r="D218" s="290">
        <v>141</v>
      </c>
      <c r="E218" s="290">
        <v>141</v>
      </c>
      <c r="F218" s="290">
        <v>141</v>
      </c>
      <c r="G218" s="290">
        <v>141</v>
      </c>
      <c r="H218" s="286"/>
      <c r="I218" s="286"/>
      <c r="J218" s="286"/>
      <c r="K218" s="286"/>
      <c r="L218" s="286"/>
      <c r="M218" s="286"/>
      <c r="N218" s="282" t="s">
        <v>834</v>
      </c>
      <c r="O218" s="288" t="s">
        <v>383</v>
      </c>
      <c r="P218" s="288" t="s">
        <v>378</v>
      </c>
      <c r="Q218" s="289">
        <f>'Base Increase'!$A$5</f>
        <v>45748</v>
      </c>
      <c r="R218" s="288" t="s">
        <v>418</v>
      </c>
    </row>
    <row r="219" spans="1:18" s="359" customFormat="1" ht="12.75" hidden="1" customHeight="1" x14ac:dyDescent="0.25">
      <c r="A219" s="288" t="s">
        <v>410</v>
      </c>
      <c r="B219" s="292"/>
      <c r="C219" s="292">
        <v>173</v>
      </c>
      <c r="D219" s="290">
        <v>173</v>
      </c>
      <c r="E219" s="290">
        <v>173</v>
      </c>
      <c r="F219" s="290">
        <v>173</v>
      </c>
      <c r="G219" s="290">
        <v>173</v>
      </c>
      <c r="H219" s="286"/>
      <c r="I219" s="286"/>
      <c r="J219" s="286"/>
      <c r="K219" s="286"/>
      <c r="L219" s="286"/>
      <c r="M219" s="286"/>
      <c r="N219" s="282" t="s">
        <v>834</v>
      </c>
      <c r="O219" s="288" t="s">
        <v>383</v>
      </c>
      <c r="P219" s="288" t="s">
        <v>378</v>
      </c>
      <c r="Q219" s="289">
        <f>'Base Increase'!$A$5</f>
        <v>45748</v>
      </c>
      <c r="R219" s="288" t="s">
        <v>418</v>
      </c>
    </row>
    <row r="220" spans="1:18" s="359" customFormat="1" ht="12.75" hidden="1" customHeight="1" x14ac:dyDescent="0.25">
      <c r="A220" s="288" t="s">
        <v>411</v>
      </c>
      <c r="B220" s="292"/>
      <c r="C220" s="292">
        <v>206</v>
      </c>
      <c r="D220" s="290">
        <v>206</v>
      </c>
      <c r="E220" s="290">
        <v>206</v>
      </c>
      <c r="F220" s="290">
        <v>206</v>
      </c>
      <c r="G220" s="290">
        <v>206</v>
      </c>
      <c r="H220" s="286"/>
      <c r="I220" s="286"/>
      <c r="J220" s="286"/>
      <c r="K220" s="286"/>
      <c r="L220" s="286"/>
      <c r="M220" s="286"/>
      <c r="N220" s="282" t="s">
        <v>834</v>
      </c>
      <c r="O220" s="288" t="s">
        <v>383</v>
      </c>
      <c r="P220" s="288" t="s">
        <v>378</v>
      </c>
      <c r="Q220" s="289">
        <f>'Base Increase'!$A$5</f>
        <v>45748</v>
      </c>
      <c r="R220" s="288" t="s">
        <v>418</v>
      </c>
    </row>
    <row r="221" spans="1:18" s="359" customFormat="1" ht="12.75" hidden="1" customHeight="1" x14ac:dyDescent="0.25">
      <c r="A221" s="288" t="s">
        <v>412</v>
      </c>
      <c r="B221" s="292"/>
      <c r="C221" s="292">
        <v>238</v>
      </c>
      <c r="D221" s="290">
        <v>238</v>
      </c>
      <c r="E221" s="290">
        <v>238</v>
      </c>
      <c r="F221" s="290">
        <v>238</v>
      </c>
      <c r="G221" s="290">
        <v>238</v>
      </c>
      <c r="H221" s="286"/>
      <c r="I221" s="286"/>
      <c r="J221" s="286"/>
      <c r="K221" s="286"/>
      <c r="L221" s="286"/>
      <c r="M221" s="286"/>
      <c r="N221" s="282" t="s">
        <v>834</v>
      </c>
      <c r="O221" s="288" t="s">
        <v>383</v>
      </c>
      <c r="P221" s="288" t="s">
        <v>378</v>
      </c>
      <c r="Q221" s="289">
        <f>'Base Increase'!$A$5</f>
        <v>45748</v>
      </c>
      <c r="R221" s="288" t="s">
        <v>418</v>
      </c>
    </row>
    <row r="222" spans="1:18" s="359" customFormat="1" ht="12.75" hidden="1" customHeight="1" x14ac:dyDescent="0.25">
      <c r="A222" s="293" t="s">
        <v>413</v>
      </c>
      <c r="B222" s="292"/>
      <c r="C222" s="292">
        <v>54</v>
      </c>
      <c r="D222" s="290">
        <v>54</v>
      </c>
      <c r="E222" s="290">
        <v>54</v>
      </c>
      <c r="F222" s="290">
        <v>54</v>
      </c>
      <c r="G222" s="290">
        <v>54</v>
      </c>
      <c r="H222" s="286"/>
      <c r="I222" s="286"/>
      <c r="J222" s="286"/>
      <c r="K222" s="286"/>
      <c r="L222" s="286"/>
      <c r="M222" s="286"/>
      <c r="N222" s="282" t="s">
        <v>834</v>
      </c>
      <c r="O222" s="288" t="s">
        <v>383</v>
      </c>
      <c r="P222" s="288" t="s">
        <v>378</v>
      </c>
      <c r="Q222" s="289">
        <f>'Base Increase'!$A$5</f>
        <v>45748</v>
      </c>
      <c r="R222" s="288" t="s">
        <v>418</v>
      </c>
    </row>
    <row r="223" spans="1:18" s="359" customFormat="1" ht="12.75" hidden="1" customHeight="1" x14ac:dyDescent="0.25">
      <c r="A223" s="293" t="s">
        <v>414</v>
      </c>
      <c r="B223" s="292"/>
      <c r="C223" s="292">
        <v>86</v>
      </c>
      <c r="D223" s="290">
        <v>86</v>
      </c>
      <c r="E223" s="290">
        <v>86</v>
      </c>
      <c r="F223" s="290">
        <v>86</v>
      </c>
      <c r="G223" s="290">
        <v>86</v>
      </c>
      <c r="H223" s="286"/>
      <c r="I223" s="286"/>
      <c r="J223" s="286"/>
      <c r="K223" s="286"/>
      <c r="L223" s="286"/>
      <c r="M223" s="286"/>
      <c r="N223" s="282" t="s">
        <v>834</v>
      </c>
      <c r="O223" s="288" t="s">
        <v>383</v>
      </c>
      <c r="P223" s="288" t="s">
        <v>378</v>
      </c>
      <c r="Q223" s="289">
        <f>'Base Increase'!$A$5</f>
        <v>45748</v>
      </c>
      <c r="R223" s="288" t="s">
        <v>418</v>
      </c>
    </row>
    <row r="224" spans="1:18" s="359" customFormat="1" ht="12.75" hidden="1" customHeight="1" x14ac:dyDescent="0.25">
      <c r="A224" s="293" t="s">
        <v>415</v>
      </c>
      <c r="B224" s="292"/>
      <c r="C224" s="292">
        <v>120</v>
      </c>
      <c r="D224" s="290">
        <v>120</v>
      </c>
      <c r="E224" s="290">
        <v>120</v>
      </c>
      <c r="F224" s="290">
        <v>120</v>
      </c>
      <c r="G224" s="290">
        <v>120</v>
      </c>
      <c r="H224" s="286"/>
      <c r="I224" s="286"/>
      <c r="J224" s="286"/>
      <c r="K224" s="286"/>
      <c r="L224" s="286"/>
      <c r="M224" s="286"/>
      <c r="N224" s="282" t="s">
        <v>834</v>
      </c>
      <c r="O224" s="288" t="s">
        <v>383</v>
      </c>
      <c r="P224" s="288" t="s">
        <v>378</v>
      </c>
      <c r="Q224" s="289">
        <f>'Base Increase'!$A$5</f>
        <v>45748</v>
      </c>
      <c r="R224" s="288" t="s">
        <v>418</v>
      </c>
    </row>
    <row r="225" spans="1:18" s="359" customFormat="1" ht="12.75" hidden="1" customHeight="1" x14ac:dyDescent="0.25">
      <c r="A225" s="293" t="s">
        <v>416</v>
      </c>
      <c r="B225" s="292"/>
      <c r="C225" s="292">
        <v>152</v>
      </c>
      <c r="D225" s="290">
        <v>152</v>
      </c>
      <c r="E225" s="290">
        <v>152</v>
      </c>
      <c r="F225" s="290">
        <v>152</v>
      </c>
      <c r="G225" s="290">
        <v>152</v>
      </c>
      <c r="H225" s="286"/>
      <c r="I225" s="286"/>
      <c r="J225" s="286"/>
      <c r="K225" s="286"/>
      <c r="L225" s="286"/>
      <c r="M225" s="286"/>
      <c r="N225" s="282" t="s">
        <v>834</v>
      </c>
      <c r="O225" s="288" t="s">
        <v>383</v>
      </c>
      <c r="P225" s="288" t="s">
        <v>378</v>
      </c>
      <c r="Q225" s="289">
        <f>'Base Increase'!$A$5</f>
        <v>45748</v>
      </c>
      <c r="R225" s="288" t="s">
        <v>418</v>
      </c>
    </row>
    <row r="226" spans="1:18" s="359" customFormat="1" ht="12.75" hidden="1" customHeight="1" x14ac:dyDescent="0.25">
      <c r="A226" s="293" t="s">
        <v>417</v>
      </c>
      <c r="B226" s="292"/>
      <c r="C226" s="292">
        <v>185</v>
      </c>
      <c r="D226" s="290">
        <v>185</v>
      </c>
      <c r="E226" s="290">
        <v>185</v>
      </c>
      <c r="F226" s="290">
        <v>185</v>
      </c>
      <c r="G226" s="290">
        <v>185</v>
      </c>
      <c r="H226" s="286"/>
      <c r="I226" s="286"/>
      <c r="J226" s="286"/>
      <c r="K226" s="286"/>
      <c r="L226" s="286"/>
      <c r="M226" s="286"/>
      <c r="N226" s="282" t="s">
        <v>834</v>
      </c>
      <c r="O226" s="288" t="s">
        <v>383</v>
      </c>
      <c r="P226" s="288" t="s">
        <v>378</v>
      </c>
      <c r="Q226" s="289">
        <f>'Base Increase'!$A$5</f>
        <v>45748</v>
      </c>
      <c r="R226" s="288" t="s">
        <v>418</v>
      </c>
    </row>
    <row r="227" spans="1:18" s="359" customFormat="1" ht="12.75" hidden="1" customHeight="1" x14ac:dyDescent="0.25">
      <c r="A227" s="293" t="s">
        <v>419</v>
      </c>
      <c r="B227" s="292"/>
      <c r="C227" s="292">
        <v>36</v>
      </c>
      <c r="D227" s="290">
        <v>36</v>
      </c>
      <c r="E227" s="290">
        <v>36</v>
      </c>
      <c r="F227" s="290">
        <v>36</v>
      </c>
      <c r="G227" s="290">
        <v>36</v>
      </c>
      <c r="H227" s="286"/>
      <c r="I227" s="286"/>
      <c r="J227" s="286"/>
      <c r="K227" s="286"/>
      <c r="L227" s="286"/>
      <c r="M227" s="286"/>
      <c r="N227" s="282" t="s">
        <v>834</v>
      </c>
      <c r="O227" s="288" t="s">
        <v>420</v>
      </c>
      <c r="P227" s="288" t="s">
        <v>378</v>
      </c>
      <c r="Q227" s="289">
        <f>'Base Increase'!$A$5</f>
        <v>45748</v>
      </c>
      <c r="R227" s="288" t="s">
        <v>418</v>
      </c>
    </row>
    <row r="228" spans="1:18" s="359" customFormat="1" ht="12.75" hidden="1" customHeight="1" x14ac:dyDescent="0.25">
      <c r="A228" s="293" t="s">
        <v>421</v>
      </c>
      <c r="B228" s="292"/>
      <c r="C228" s="292">
        <v>36</v>
      </c>
      <c r="D228" s="290">
        <v>36</v>
      </c>
      <c r="E228" s="290">
        <v>36</v>
      </c>
      <c r="F228" s="290">
        <v>36</v>
      </c>
      <c r="G228" s="290">
        <v>36</v>
      </c>
      <c r="H228" s="286"/>
      <c r="I228" s="286"/>
      <c r="J228" s="286"/>
      <c r="K228" s="286"/>
      <c r="L228" s="286"/>
      <c r="M228" s="286"/>
      <c r="N228" s="282" t="s">
        <v>834</v>
      </c>
      <c r="O228" s="288" t="s">
        <v>422</v>
      </c>
      <c r="P228" s="288" t="s">
        <v>378</v>
      </c>
      <c r="Q228" s="289">
        <f>'Base Increase'!$A$5</f>
        <v>45748</v>
      </c>
      <c r="R228" s="288" t="s">
        <v>418</v>
      </c>
    </row>
    <row r="229" spans="1:18" s="359" customFormat="1" ht="12.75" hidden="1" customHeight="1" x14ac:dyDescent="0.25">
      <c r="A229" s="293" t="s">
        <v>423</v>
      </c>
      <c r="B229" s="292"/>
      <c r="C229" s="292">
        <v>36</v>
      </c>
      <c r="D229" s="290">
        <v>36</v>
      </c>
      <c r="E229" s="290">
        <v>36</v>
      </c>
      <c r="F229" s="290">
        <v>36</v>
      </c>
      <c r="G229" s="290">
        <v>36</v>
      </c>
      <c r="H229" s="286"/>
      <c r="I229" s="286"/>
      <c r="J229" s="286"/>
      <c r="K229" s="286"/>
      <c r="L229" s="286"/>
      <c r="M229" s="286"/>
      <c r="N229" s="282" t="s">
        <v>834</v>
      </c>
      <c r="O229" s="288" t="s">
        <v>424</v>
      </c>
      <c r="P229" s="288" t="s">
        <v>378</v>
      </c>
      <c r="Q229" s="289">
        <f>'Base Increase'!$A$5</f>
        <v>45748</v>
      </c>
      <c r="R229" s="288" t="s">
        <v>418</v>
      </c>
    </row>
    <row r="230" spans="1:18" s="359" customFormat="1" ht="12.75" hidden="1" customHeight="1" x14ac:dyDescent="0.25">
      <c r="A230" s="180"/>
      <c r="B230" s="181"/>
      <c r="C230" s="181"/>
      <c r="D230" s="181"/>
      <c r="E230" s="181"/>
      <c r="F230" s="181"/>
      <c r="G230" s="181"/>
      <c r="H230" s="181"/>
      <c r="I230" s="181"/>
      <c r="J230" s="181"/>
      <c r="K230" s="181"/>
      <c r="L230" s="181"/>
      <c r="M230" s="181"/>
      <c r="N230" s="181"/>
      <c r="O230" s="180"/>
      <c r="P230" s="180"/>
      <c r="Q230" s="182"/>
      <c r="R230" s="180"/>
    </row>
    <row r="231" spans="1:18" s="359" customFormat="1" ht="12.75" hidden="1" customHeight="1" x14ac:dyDescent="0.25">
      <c r="A231" s="69" t="s">
        <v>884</v>
      </c>
      <c r="B231" s="62"/>
      <c r="C231" s="62"/>
      <c r="D231" s="62"/>
      <c r="E231" s="62"/>
      <c r="F231" s="62"/>
      <c r="G231" s="62"/>
      <c r="H231" s="62"/>
      <c r="I231" s="62"/>
      <c r="J231" s="62"/>
      <c r="K231" s="62"/>
      <c r="L231" s="62"/>
      <c r="M231" s="62"/>
      <c r="N231" s="62"/>
      <c r="O231" s="83"/>
      <c r="P231" s="83"/>
      <c r="Q231" s="84"/>
      <c r="R231" s="64"/>
    </row>
    <row r="232" spans="1:18" s="359" customFormat="1" ht="12.75" hidden="1" customHeight="1" x14ac:dyDescent="0.25">
      <c r="A232" s="294" t="s">
        <v>447</v>
      </c>
      <c r="B232" s="295"/>
      <c r="C232" s="295">
        <v>42</v>
      </c>
      <c r="D232" s="286">
        <v>44</v>
      </c>
      <c r="E232" s="286">
        <v>44</v>
      </c>
      <c r="F232" s="286">
        <v>44</v>
      </c>
      <c r="G232" s="286">
        <v>45</v>
      </c>
      <c r="H232" s="286"/>
      <c r="I232" s="286"/>
      <c r="J232" s="286"/>
      <c r="K232" s="286"/>
      <c r="L232" s="286"/>
      <c r="M232" s="286"/>
      <c r="N232" s="282" t="s">
        <v>834</v>
      </c>
      <c r="O232" s="285" t="s">
        <v>383</v>
      </c>
      <c r="P232" s="285" t="s">
        <v>378</v>
      </c>
      <c r="Q232" s="289">
        <f>'Base Increase'!$A$5</f>
        <v>45748</v>
      </c>
      <c r="R232" s="285" t="s">
        <v>418</v>
      </c>
    </row>
    <row r="233" spans="1:18" s="359" customFormat="1" ht="12.75" hidden="1" customHeight="1" x14ac:dyDescent="0.25">
      <c r="A233" s="293" t="s">
        <v>448</v>
      </c>
      <c r="B233" s="292"/>
      <c r="C233" s="292">
        <v>59</v>
      </c>
      <c r="D233" s="290">
        <v>60</v>
      </c>
      <c r="E233" s="290">
        <v>60</v>
      </c>
      <c r="F233" s="290">
        <v>60</v>
      </c>
      <c r="G233" s="290">
        <v>61</v>
      </c>
      <c r="H233" s="286"/>
      <c r="I233" s="286"/>
      <c r="J233" s="286"/>
      <c r="K233" s="286"/>
      <c r="L233" s="286"/>
      <c r="M233" s="286"/>
      <c r="N233" s="282" t="s">
        <v>834</v>
      </c>
      <c r="O233" s="288" t="s">
        <v>383</v>
      </c>
      <c r="P233" s="288" t="s">
        <v>378</v>
      </c>
      <c r="Q233" s="289">
        <f>'Base Increase'!$A$5</f>
        <v>45748</v>
      </c>
      <c r="R233" s="288" t="s">
        <v>418</v>
      </c>
    </row>
    <row r="234" spans="1:18" s="359" customFormat="1" ht="12.75" hidden="1" customHeight="1" x14ac:dyDescent="0.25">
      <c r="A234" s="293" t="s">
        <v>449</v>
      </c>
      <c r="B234" s="292"/>
      <c r="C234" s="292">
        <v>120</v>
      </c>
      <c r="D234" s="290">
        <v>125</v>
      </c>
      <c r="E234" s="290">
        <v>125</v>
      </c>
      <c r="F234" s="290">
        <v>125</v>
      </c>
      <c r="G234" s="290">
        <v>128</v>
      </c>
      <c r="H234" s="286"/>
      <c r="I234" s="286"/>
      <c r="J234" s="286"/>
      <c r="K234" s="286"/>
      <c r="L234" s="286"/>
      <c r="M234" s="286"/>
      <c r="N234" s="282" t="s">
        <v>834</v>
      </c>
      <c r="O234" s="288" t="s">
        <v>383</v>
      </c>
      <c r="P234" s="288" t="s">
        <v>378</v>
      </c>
      <c r="Q234" s="289">
        <f>'Base Increase'!$A$5</f>
        <v>45748</v>
      </c>
      <c r="R234" s="288" t="s">
        <v>418</v>
      </c>
    </row>
    <row r="235" spans="1:18" s="359" customFormat="1" ht="12.75" hidden="1" customHeight="1" x14ac:dyDescent="0.25">
      <c r="A235" s="293" t="s">
        <v>450</v>
      </c>
      <c r="B235" s="292"/>
      <c r="C235" s="292">
        <v>10</v>
      </c>
      <c r="D235" s="290">
        <v>12</v>
      </c>
      <c r="E235" s="290">
        <v>12</v>
      </c>
      <c r="F235" s="290">
        <v>12</v>
      </c>
      <c r="G235" s="290">
        <v>12</v>
      </c>
      <c r="H235" s="286"/>
      <c r="I235" s="286"/>
      <c r="J235" s="286"/>
      <c r="K235" s="286"/>
      <c r="L235" s="286"/>
      <c r="M235" s="286"/>
      <c r="N235" s="282" t="s">
        <v>834</v>
      </c>
      <c r="O235" s="288" t="s">
        <v>424</v>
      </c>
      <c r="P235" s="288" t="s">
        <v>378</v>
      </c>
      <c r="Q235" s="289">
        <f>'Base Increase'!$A$5</f>
        <v>45748</v>
      </c>
      <c r="R235" s="288" t="s">
        <v>418</v>
      </c>
    </row>
    <row r="237" spans="1:18" ht="60" x14ac:dyDescent="0.25">
      <c r="A237" s="337" t="s">
        <v>752</v>
      </c>
      <c r="B237" s="337"/>
      <c r="C237" s="337"/>
      <c r="D237" s="337"/>
      <c r="E237" s="337"/>
      <c r="F237" s="337"/>
      <c r="G237" s="337"/>
      <c r="H237" s="337"/>
      <c r="I237" s="337"/>
      <c r="J237" s="337"/>
      <c r="K237" s="337"/>
      <c r="L237" s="337"/>
      <c r="M237" s="337"/>
      <c r="N237" s="337"/>
      <c r="O237" s="337"/>
      <c r="P237" s="337"/>
      <c r="Q237" s="337"/>
      <c r="R237" s="337"/>
    </row>
    <row r="238" spans="1:18" ht="15.75" x14ac:dyDescent="0.25">
      <c r="A238" s="216" t="s">
        <v>749</v>
      </c>
      <c r="B238" s="48"/>
      <c r="C238" s="48"/>
      <c r="D238" s="227"/>
      <c r="E238" s="227"/>
      <c r="F238" s="227"/>
      <c r="G238" s="227"/>
      <c r="H238" s="227"/>
      <c r="I238" s="227"/>
      <c r="J238" s="227"/>
      <c r="K238" s="227"/>
      <c r="L238" s="227"/>
      <c r="M238" s="227"/>
      <c r="N238" s="340"/>
      <c r="O238" s="48"/>
      <c r="P238" s="48"/>
      <c r="Q238" s="48"/>
      <c r="R238" s="48"/>
    </row>
    <row r="239" spans="1:18" ht="15.75" x14ac:dyDescent="0.25">
      <c r="A239" s="216" t="s">
        <v>750</v>
      </c>
    </row>
    <row r="240" spans="1:18" ht="15.75" x14ac:dyDescent="0.25">
      <c r="A240" s="216" t="s">
        <v>751</v>
      </c>
    </row>
  </sheetData>
  <dataValidations count="1">
    <dataValidation type="list" allowBlank="1" showInputMessage="1" showErrorMessage="1" sqref="P37:P40 P3:P6 P90:P94 P31:P35 P47:P51 P42:P45 P131:P153 P53:P57 P59:P65 P212:P215 P67:P77 P85:P88 P101:P112 P127:P129 P217:P230 P232:P235 P79:P83 P119:P125 P114:P117 P161:P165 P167:P183 P155:P159 P96:P99 P185:P191 P193:P210 P8:P29" xr:uid="{00000000-0002-0000-0A00-000000000000}">
      <formula1>"Inclusive, Excluding, N/A"</formula1>
    </dataValidation>
  </dataValidations>
  <hyperlinks>
    <hyperlink ref="A239" r:id="rId1" xr:uid="{00000000-0004-0000-0A00-000000000000}"/>
    <hyperlink ref="A238" r:id="rId2" xr:uid="{00000000-0004-0000-0A00-000001000000}"/>
    <hyperlink ref="A240" r:id="rId3" xr:uid="{00000000-0004-0000-0A00-000002000000}"/>
  </hyperlinks>
  <pageMargins left="0.23622047244094491" right="0.23622047244094491" top="0.74803149606299213" bottom="0.74803149606299213" header="0.31496062992125984" footer="0.31496062992125984"/>
  <pageSetup paperSize="9" scale="88" fitToHeight="0" orientation="landscape" r:id="rId4"/>
  <headerFooter>
    <oddFooter>&amp;C&amp;P</oddFooter>
  </headerFooter>
  <rowBreaks count="1" manualBreakCount="1">
    <brk id="129" max="16383" man="1"/>
  </rowBreaks>
  <legacy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pageSetUpPr fitToPage="1"/>
  </sheetPr>
  <dimension ref="A1:R22"/>
  <sheetViews>
    <sheetView view="pageBreakPreview" zoomScaleNormal="100" zoomScaleSheetLayoutView="100" workbookViewId="0">
      <selection activeCell="N1" sqref="N1:N1048576"/>
    </sheetView>
  </sheetViews>
  <sheetFormatPr defaultColWidth="9" defaultRowHeight="15.75" x14ac:dyDescent="0.25"/>
  <cols>
    <col min="1" max="1" width="81.25" style="48" customWidth="1"/>
    <col min="2" max="2" width="6.875" style="48" hidden="1" customWidth="1"/>
    <col min="3" max="3" width="8.625" style="48" hidden="1" customWidth="1"/>
    <col min="4" max="12" width="8.625" style="132" hidden="1" customWidth="1"/>
    <col min="13" max="13" width="8.625" style="132" customWidth="1"/>
    <col min="14" max="14" width="10.75" style="132" hidden="1" customWidth="1"/>
    <col min="15" max="15" width="19.625" style="48" customWidth="1"/>
    <col min="16" max="16" width="8.625" style="48" customWidth="1"/>
    <col min="17" max="17" width="12.625" style="48" customWidth="1"/>
    <col min="18" max="18" width="14.625" style="48" customWidth="1"/>
    <col min="19" max="16384" width="9" style="48"/>
  </cols>
  <sheetData>
    <row r="1" spans="1:18" ht="25.5" x14ac:dyDescent="0.25">
      <c r="A1" s="74" t="s">
        <v>686</v>
      </c>
      <c r="B1" s="54" t="s">
        <v>0</v>
      </c>
      <c r="C1" s="54" t="s">
        <v>8</v>
      </c>
      <c r="D1" s="54" t="s">
        <v>593</v>
      </c>
      <c r="E1" s="54" t="s">
        <v>788</v>
      </c>
      <c r="F1" s="54" t="s">
        <v>794</v>
      </c>
      <c r="G1" s="54" t="s">
        <v>853</v>
      </c>
      <c r="H1" s="432" t="s">
        <v>919</v>
      </c>
      <c r="I1" s="54" t="s">
        <v>918</v>
      </c>
      <c r="J1" s="432" t="s">
        <v>989</v>
      </c>
      <c r="K1" s="54" t="s">
        <v>990</v>
      </c>
      <c r="L1" s="432" t="s">
        <v>1089</v>
      </c>
      <c r="M1" s="54" t="s">
        <v>1090</v>
      </c>
      <c r="N1" s="54" t="s">
        <v>805</v>
      </c>
      <c r="O1" s="74" t="s">
        <v>216</v>
      </c>
      <c r="P1" s="74" t="s">
        <v>2</v>
      </c>
      <c r="Q1" s="75" t="s">
        <v>3</v>
      </c>
      <c r="R1" s="53" t="s">
        <v>1</v>
      </c>
    </row>
    <row r="2" spans="1:18" ht="12.75" customHeight="1" x14ac:dyDescent="0.25">
      <c r="A2" s="69" t="s">
        <v>293</v>
      </c>
      <c r="B2" s="62"/>
      <c r="C2" s="62"/>
      <c r="D2" s="62"/>
      <c r="E2" s="62"/>
      <c r="F2" s="62"/>
      <c r="G2" s="62"/>
      <c r="H2" s="66"/>
      <c r="I2" s="66"/>
      <c r="J2" s="66"/>
      <c r="K2" s="66"/>
      <c r="L2" s="66"/>
      <c r="M2" s="66"/>
      <c r="N2" s="62"/>
      <c r="O2" s="83"/>
      <c r="P2" s="83"/>
      <c r="Q2" s="84"/>
      <c r="R2" s="64"/>
    </row>
    <row r="3" spans="1:18" s="296" customFormat="1" ht="12.75" customHeight="1" x14ac:dyDescent="0.25">
      <c r="A3" s="285" t="s">
        <v>294</v>
      </c>
      <c r="B3" s="286"/>
      <c r="C3" s="286">
        <v>70</v>
      </c>
      <c r="D3" s="286">
        <v>70</v>
      </c>
      <c r="E3" s="286">
        <v>72</v>
      </c>
      <c r="F3" s="286">
        <v>73</v>
      </c>
      <c r="G3" s="286">
        <v>73</v>
      </c>
      <c r="H3" s="286"/>
      <c r="I3" s="286">
        <v>100</v>
      </c>
      <c r="J3" s="286"/>
      <c r="K3" s="286">
        <v>100</v>
      </c>
      <c r="L3" s="286"/>
      <c r="M3" s="286">
        <v>100</v>
      </c>
      <c r="N3" s="286" t="s">
        <v>810</v>
      </c>
      <c r="O3" s="285" t="s">
        <v>381</v>
      </c>
      <c r="P3" s="285" t="s">
        <v>378</v>
      </c>
      <c r="Q3" s="289">
        <f>'Base Increase'!$A$5</f>
        <v>45748</v>
      </c>
      <c r="R3" s="288" t="s">
        <v>430</v>
      </c>
    </row>
    <row r="4" spans="1:18" s="296" customFormat="1" ht="12.75" customHeight="1" x14ac:dyDescent="0.25">
      <c r="A4" s="288" t="s">
        <v>1175</v>
      </c>
      <c r="B4" s="290"/>
      <c r="C4" s="290">
        <v>125</v>
      </c>
      <c r="D4" s="290">
        <v>125</v>
      </c>
      <c r="E4" s="290">
        <v>129</v>
      </c>
      <c r="F4" s="290">
        <v>131</v>
      </c>
      <c r="G4" s="290">
        <v>131</v>
      </c>
      <c r="H4" s="290"/>
      <c r="I4" s="290">
        <v>155</v>
      </c>
      <c r="J4" s="290"/>
      <c r="K4" s="290">
        <v>155</v>
      </c>
      <c r="L4" s="290"/>
      <c r="M4" s="290">
        <v>155</v>
      </c>
      <c r="N4" s="290" t="s">
        <v>810</v>
      </c>
      <c r="O4" s="288" t="s">
        <v>381</v>
      </c>
      <c r="P4" s="288" t="s">
        <v>378</v>
      </c>
      <c r="Q4" s="289">
        <f>'Base Increase'!$A$5</f>
        <v>45748</v>
      </c>
      <c r="R4" s="288" t="s">
        <v>430</v>
      </c>
    </row>
    <row r="5" spans="1:18" ht="12.75" customHeight="1" x14ac:dyDescent="0.25">
      <c r="A5" s="8" t="s">
        <v>1167</v>
      </c>
      <c r="B5" s="9"/>
      <c r="C5" s="9">
        <v>260</v>
      </c>
      <c r="D5" s="9">
        <v>260</v>
      </c>
      <c r="E5" s="58">
        <v>268</v>
      </c>
      <c r="F5" s="58">
        <v>271</v>
      </c>
      <c r="G5" s="356">
        <v>279.10000000000002</v>
      </c>
      <c r="H5" s="356">
        <f>G5*(1+'Base Increase'!$A$2)</f>
        <v>287.47300000000001</v>
      </c>
      <c r="I5" s="356">
        <v>305</v>
      </c>
      <c r="J5" s="356">
        <v>320.25</v>
      </c>
      <c r="K5" s="356">
        <v>305</v>
      </c>
      <c r="L5" s="356">
        <f>K5*(1+'Base Increase'!$A$2)</f>
        <v>314.15000000000003</v>
      </c>
      <c r="M5" s="189">
        <v>305</v>
      </c>
      <c r="N5" s="356" t="s">
        <v>810</v>
      </c>
      <c r="O5" s="8" t="s">
        <v>381</v>
      </c>
      <c r="P5" s="8" t="s">
        <v>378</v>
      </c>
      <c r="Q5" s="10">
        <f>'Base Increase'!$A$5</f>
        <v>45748</v>
      </c>
      <c r="R5" s="8" t="s">
        <v>391</v>
      </c>
    </row>
    <row r="6" spans="1:18" ht="12.75" customHeight="1" x14ac:dyDescent="0.25">
      <c r="A6" s="354" t="s">
        <v>1168</v>
      </c>
      <c r="B6" s="360"/>
      <c r="C6" s="360">
        <v>260</v>
      </c>
      <c r="D6" s="360">
        <v>260</v>
      </c>
      <c r="E6" s="356">
        <v>268</v>
      </c>
      <c r="F6" s="356">
        <v>271</v>
      </c>
      <c r="G6" s="356">
        <v>279.10000000000002</v>
      </c>
      <c r="H6" s="356">
        <f>G6*(1+'Base Increase'!$A$2)</f>
        <v>287.47300000000001</v>
      </c>
      <c r="I6" s="356">
        <v>305</v>
      </c>
      <c r="J6" s="356">
        <v>320.25</v>
      </c>
      <c r="K6" s="356">
        <v>305</v>
      </c>
      <c r="L6" s="356">
        <f>K6*(1+'Base Increase'!$A$2)</f>
        <v>314.15000000000003</v>
      </c>
      <c r="M6" s="189">
        <v>350</v>
      </c>
      <c r="N6" s="356" t="s">
        <v>810</v>
      </c>
      <c r="O6" s="354" t="s">
        <v>381</v>
      </c>
      <c r="P6" s="354" t="s">
        <v>378</v>
      </c>
      <c r="Q6" s="358">
        <f>'Base Increase'!$A$5</f>
        <v>45748</v>
      </c>
      <c r="R6" s="354" t="s">
        <v>391</v>
      </c>
    </row>
    <row r="7" spans="1:18" ht="12.75" customHeight="1" x14ac:dyDescent="0.25">
      <c r="A7" s="354" t="s">
        <v>1169</v>
      </c>
      <c r="B7" s="360"/>
      <c r="C7" s="360">
        <v>260</v>
      </c>
      <c r="D7" s="360">
        <v>260</v>
      </c>
      <c r="E7" s="356">
        <v>268</v>
      </c>
      <c r="F7" s="356">
        <v>271</v>
      </c>
      <c r="G7" s="356">
        <v>279.10000000000002</v>
      </c>
      <c r="H7" s="356">
        <f>G7*(1+'Base Increase'!$A$2)</f>
        <v>287.47300000000001</v>
      </c>
      <c r="I7" s="356">
        <v>305</v>
      </c>
      <c r="J7" s="356">
        <v>320.25</v>
      </c>
      <c r="K7" s="356">
        <v>305</v>
      </c>
      <c r="L7" s="356">
        <f>K7*(1+'Base Increase'!$A$2)</f>
        <v>314.15000000000003</v>
      </c>
      <c r="M7" s="189">
        <v>375</v>
      </c>
      <c r="N7" s="356" t="s">
        <v>810</v>
      </c>
      <c r="O7" s="354" t="s">
        <v>381</v>
      </c>
      <c r="P7" s="354" t="s">
        <v>378</v>
      </c>
      <c r="Q7" s="358">
        <f>'Base Increase'!$A$5</f>
        <v>45748</v>
      </c>
      <c r="R7" s="354" t="s">
        <v>391</v>
      </c>
    </row>
    <row r="8" spans="1:18" ht="12.75" customHeight="1" x14ac:dyDescent="0.25">
      <c r="A8" s="354" t="s">
        <v>1170</v>
      </c>
      <c r="B8" s="360"/>
      <c r="C8" s="360">
        <v>260</v>
      </c>
      <c r="D8" s="360">
        <v>260</v>
      </c>
      <c r="E8" s="356">
        <v>268</v>
      </c>
      <c r="F8" s="356">
        <v>271</v>
      </c>
      <c r="G8" s="356">
        <v>279.10000000000002</v>
      </c>
      <c r="H8" s="356">
        <f>G8*(1+'Base Increase'!$A$2)</f>
        <v>287.47300000000001</v>
      </c>
      <c r="I8" s="356">
        <v>305</v>
      </c>
      <c r="J8" s="356">
        <v>320.25</v>
      </c>
      <c r="K8" s="356">
        <v>305</v>
      </c>
      <c r="L8" s="356">
        <f>K8*(1+'Base Increase'!$A$2)</f>
        <v>314.15000000000003</v>
      </c>
      <c r="M8" s="189">
        <v>450</v>
      </c>
      <c r="N8" s="356" t="s">
        <v>810</v>
      </c>
      <c r="O8" s="354" t="s">
        <v>381</v>
      </c>
      <c r="P8" s="354" t="s">
        <v>378</v>
      </c>
      <c r="Q8" s="358">
        <f>'Base Increase'!$A$5</f>
        <v>45748</v>
      </c>
      <c r="R8" s="354" t="s">
        <v>391</v>
      </c>
    </row>
    <row r="9" spans="1:18" ht="12.75" customHeight="1" x14ac:dyDescent="0.25">
      <c r="A9" s="354" t="s">
        <v>1165</v>
      </c>
      <c r="B9" s="360"/>
      <c r="C9" s="360">
        <v>400</v>
      </c>
      <c r="D9" s="360">
        <v>400</v>
      </c>
      <c r="E9" s="356">
        <v>412</v>
      </c>
      <c r="F9" s="356">
        <v>417</v>
      </c>
      <c r="G9" s="356">
        <v>429.5</v>
      </c>
      <c r="H9" s="356">
        <f>G9*(1+'Base Increase'!$A$2)</f>
        <v>442.38499999999999</v>
      </c>
      <c r="I9" s="356">
        <v>460</v>
      </c>
      <c r="J9" s="356">
        <v>483</v>
      </c>
      <c r="K9" s="356">
        <v>460</v>
      </c>
      <c r="L9" s="356">
        <f>K9*(1+'Base Increase'!$A$2)</f>
        <v>473.8</v>
      </c>
      <c r="M9" s="189">
        <v>475</v>
      </c>
      <c r="N9" s="356" t="s">
        <v>810</v>
      </c>
      <c r="O9" s="354" t="s">
        <v>381</v>
      </c>
      <c r="P9" s="354" t="s">
        <v>378</v>
      </c>
      <c r="Q9" s="358">
        <f>'Base Increase'!$A$5</f>
        <v>45748</v>
      </c>
      <c r="R9" s="354" t="s">
        <v>391</v>
      </c>
    </row>
    <row r="10" spans="1:18" ht="12.75" customHeight="1" x14ac:dyDescent="0.25">
      <c r="A10" s="8" t="s">
        <v>1166</v>
      </c>
      <c r="B10" s="9"/>
      <c r="C10" s="9">
        <v>400</v>
      </c>
      <c r="D10" s="9">
        <v>400</v>
      </c>
      <c r="E10" s="58">
        <v>412</v>
      </c>
      <c r="F10" s="58">
        <v>417</v>
      </c>
      <c r="G10" s="356">
        <v>429.5</v>
      </c>
      <c r="H10" s="356">
        <f>G10*(1+'Base Increase'!$A$2)</f>
        <v>442.38499999999999</v>
      </c>
      <c r="I10" s="356">
        <v>460</v>
      </c>
      <c r="J10" s="356">
        <v>483</v>
      </c>
      <c r="K10" s="356">
        <v>460</v>
      </c>
      <c r="L10" s="356">
        <f>K10*(1+'Base Increase'!$A$2)</f>
        <v>473.8</v>
      </c>
      <c r="M10" s="189">
        <v>500</v>
      </c>
      <c r="N10" s="356" t="s">
        <v>810</v>
      </c>
      <c r="O10" s="8" t="s">
        <v>381</v>
      </c>
      <c r="P10" s="8" t="s">
        <v>378</v>
      </c>
      <c r="Q10" s="358">
        <f>'Base Increase'!$A$5</f>
        <v>45748</v>
      </c>
      <c r="R10" s="8" t="s">
        <v>391</v>
      </c>
    </row>
    <row r="11" spans="1:18" ht="12.75" customHeight="1" x14ac:dyDescent="0.25">
      <c r="A11" s="354" t="s">
        <v>1176</v>
      </c>
      <c r="B11" s="360"/>
      <c r="C11" s="360">
        <v>400</v>
      </c>
      <c r="D11" s="360">
        <v>400</v>
      </c>
      <c r="E11" s="356">
        <v>412</v>
      </c>
      <c r="F11" s="356">
        <v>417</v>
      </c>
      <c r="G11" s="356">
        <v>429.5</v>
      </c>
      <c r="H11" s="356">
        <f>G11*(1+'Base Increase'!$A$2)</f>
        <v>442.38499999999999</v>
      </c>
      <c r="I11" s="356">
        <v>460</v>
      </c>
      <c r="J11" s="356">
        <v>483</v>
      </c>
      <c r="K11" s="356">
        <v>460</v>
      </c>
      <c r="L11" s="356">
        <f>K11*(1+'Base Increase'!$A$2)</f>
        <v>473.8</v>
      </c>
      <c r="M11" s="189">
        <v>560</v>
      </c>
      <c r="N11" s="356" t="s">
        <v>810</v>
      </c>
      <c r="O11" s="354" t="s">
        <v>381</v>
      </c>
      <c r="P11" s="354" t="s">
        <v>378</v>
      </c>
      <c r="Q11" s="358">
        <f>'Base Increase'!$A$5</f>
        <v>45748</v>
      </c>
      <c r="R11" s="354" t="s">
        <v>391</v>
      </c>
    </row>
    <row r="12" spans="1:18" ht="12.75" customHeight="1" x14ac:dyDescent="0.25">
      <c r="A12" s="8" t="s">
        <v>1171</v>
      </c>
      <c r="B12" s="9"/>
      <c r="C12" s="9">
        <v>320</v>
      </c>
      <c r="D12" s="9">
        <v>320</v>
      </c>
      <c r="E12" s="58">
        <v>330</v>
      </c>
      <c r="F12" s="58">
        <v>334</v>
      </c>
      <c r="G12" s="356">
        <v>344</v>
      </c>
      <c r="H12" s="356">
        <f>G12*(1+'Base Increase'!$A$2)</f>
        <v>354.32</v>
      </c>
      <c r="I12" s="356">
        <v>370</v>
      </c>
      <c r="J12" s="356">
        <v>388.5</v>
      </c>
      <c r="K12" s="356">
        <v>370</v>
      </c>
      <c r="L12" s="356">
        <f>K12*(1+'Base Increase'!$A$2)</f>
        <v>381.1</v>
      </c>
      <c r="M12" s="189">
        <v>475</v>
      </c>
      <c r="N12" s="356" t="s">
        <v>810</v>
      </c>
      <c r="O12" s="8" t="s">
        <v>381</v>
      </c>
      <c r="P12" s="8" t="s">
        <v>378</v>
      </c>
      <c r="Q12" s="358">
        <f>'Base Increase'!$A$5</f>
        <v>45748</v>
      </c>
      <c r="R12" s="8" t="s">
        <v>391</v>
      </c>
    </row>
    <row r="13" spans="1:18" ht="12.75" customHeight="1" x14ac:dyDescent="0.25">
      <c r="A13" s="8" t="s">
        <v>1172</v>
      </c>
      <c r="B13" s="9"/>
      <c r="C13" s="9">
        <v>400</v>
      </c>
      <c r="D13" s="9">
        <v>400</v>
      </c>
      <c r="E13" s="58">
        <v>412</v>
      </c>
      <c r="F13" s="58">
        <v>417</v>
      </c>
      <c r="G13" s="356">
        <v>429.5</v>
      </c>
      <c r="H13" s="356">
        <f>G13*(1+'Base Increase'!$A$2)</f>
        <v>442.38499999999999</v>
      </c>
      <c r="I13" s="356">
        <v>460</v>
      </c>
      <c r="J13" s="356">
        <v>483</v>
      </c>
      <c r="K13" s="356">
        <v>460</v>
      </c>
      <c r="L13" s="356">
        <f>K13*(1+'Base Increase'!$A$2)</f>
        <v>473.8</v>
      </c>
      <c r="M13" s="189">
        <v>620</v>
      </c>
      <c r="N13" s="356" t="s">
        <v>810</v>
      </c>
      <c r="O13" s="8" t="s">
        <v>381</v>
      </c>
      <c r="P13" s="8" t="s">
        <v>378</v>
      </c>
      <c r="Q13" s="358">
        <f>'Base Increase'!$A$5</f>
        <v>45748</v>
      </c>
      <c r="R13" s="8" t="s">
        <v>391</v>
      </c>
    </row>
    <row r="14" spans="1:18" ht="12.75" customHeight="1" x14ac:dyDescent="0.25">
      <c r="A14" s="8" t="s">
        <v>1173</v>
      </c>
      <c r="B14" s="9"/>
      <c r="C14" s="9">
        <v>440</v>
      </c>
      <c r="D14" s="9">
        <v>440</v>
      </c>
      <c r="E14" s="58">
        <v>453</v>
      </c>
      <c r="F14" s="58">
        <v>458</v>
      </c>
      <c r="G14" s="356">
        <v>471.70000000000005</v>
      </c>
      <c r="H14" s="356">
        <f>G14*(1+'Base Increase'!$A$2)</f>
        <v>485.85100000000006</v>
      </c>
      <c r="I14" s="356">
        <v>500</v>
      </c>
      <c r="J14" s="356">
        <v>525</v>
      </c>
      <c r="K14" s="356">
        <v>500</v>
      </c>
      <c r="L14" s="356">
        <f>K14*(1+'Base Increase'!$A$2)</f>
        <v>515</v>
      </c>
      <c r="M14" s="189">
        <v>640</v>
      </c>
      <c r="N14" s="356" t="s">
        <v>810</v>
      </c>
      <c r="O14" s="8" t="s">
        <v>381</v>
      </c>
      <c r="P14" s="8" t="s">
        <v>378</v>
      </c>
      <c r="Q14" s="358">
        <f>'Base Increase'!$A$5</f>
        <v>45748</v>
      </c>
      <c r="R14" s="8" t="s">
        <v>391</v>
      </c>
    </row>
    <row r="15" spans="1:18" s="296" customFormat="1" ht="12.75" customHeight="1" x14ac:dyDescent="0.25">
      <c r="A15" s="288" t="s">
        <v>295</v>
      </c>
      <c r="B15" s="290"/>
      <c r="C15" s="290">
        <v>10</v>
      </c>
      <c r="D15" s="290">
        <v>10</v>
      </c>
      <c r="E15" s="286">
        <v>10</v>
      </c>
      <c r="F15" s="286">
        <v>11</v>
      </c>
      <c r="G15" s="286">
        <v>11</v>
      </c>
      <c r="H15" s="286"/>
      <c r="I15" s="286">
        <v>10</v>
      </c>
      <c r="J15" s="286"/>
      <c r="K15" s="286">
        <v>10</v>
      </c>
      <c r="L15" s="286"/>
      <c r="M15" s="286">
        <v>10</v>
      </c>
      <c r="N15" s="286" t="s">
        <v>810</v>
      </c>
      <c r="O15" s="288" t="s">
        <v>23</v>
      </c>
      <c r="P15" s="288" t="s">
        <v>378</v>
      </c>
      <c r="Q15" s="289">
        <f>'Base Increase'!$A$5</f>
        <v>45748</v>
      </c>
      <c r="R15" s="288" t="s">
        <v>430</v>
      </c>
    </row>
    <row r="16" spans="1:18" s="296" customFormat="1" ht="12.75" customHeight="1" x14ac:dyDescent="0.25">
      <c r="A16" s="288" t="s">
        <v>296</v>
      </c>
      <c r="B16" s="290"/>
      <c r="C16" s="290">
        <v>5</v>
      </c>
      <c r="D16" s="290">
        <v>5</v>
      </c>
      <c r="E16" s="290">
        <v>5</v>
      </c>
      <c r="F16" s="290">
        <v>6</v>
      </c>
      <c r="G16" s="290">
        <v>6</v>
      </c>
      <c r="H16" s="290"/>
      <c r="I16" s="290">
        <v>5</v>
      </c>
      <c r="J16" s="290"/>
      <c r="K16" s="290">
        <v>5</v>
      </c>
      <c r="L16" s="290"/>
      <c r="M16" s="290">
        <v>5</v>
      </c>
      <c r="N16" s="290" t="s">
        <v>810</v>
      </c>
      <c r="O16" s="288" t="s">
        <v>382</v>
      </c>
      <c r="P16" s="288" t="s">
        <v>378</v>
      </c>
      <c r="Q16" s="289">
        <f>'Base Increase'!$A$5</f>
        <v>45748</v>
      </c>
      <c r="R16" s="288" t="s">
        <v>430</v>
      </c>
    </row>
    <row r="17" spans="1:18" ht="12.75" customHeight="1" x14ac:dyDescent="0.25">
      <c r="A17" s="8" t="s">
        <v>688</v>
      </c>
      <c r="B17" s="9"/>
      <c r="C17" s="9">
        <v>90</v>
      </c>
      <c r="D17" s="9">
        <v>90</v>
      </c>
      <c r="E17" s="58">
        <v>93</v>
      </c>
      <c r="F17" s="58">
        <v>94</v>
      </c>
      <c r="G17" s="356">
        <v>96.800000000000011</v>
      </c>
      <c r="H17" s="356">
        <f>G17*(1+'Base Increase'!$A$2)</f>
        <v>99.704000000000008</v>
      </c>
      <c r="I17" s="356">
        <v>95</v>
      </c>
      <c r="J17" s="356">
        <v>99.75</v>
      </c>
      <c r="K17" s="356">
        <v>95</v>
      </c>
      <c r="L17" s="356">
        <f>K17*(1+'Base Increase'!$A$2)</f>
        <v>97.850000000000009</v>
      </c>
      <c r="M17" s="189">
        <f t="shared" ref="M17:M18" si="0">MROUND(L17,1)</f>
        <v>98</v>
      </c>
      <c r="N17" s="356" t="s">
        <v>810</v>
      </c>
      <c r="O17" s="8" t="s">
        <v>297</v>
      </c>
      <c r="P17" s="8" t="s">
        <v>378</v>
      </c>
      <c r="Q17" s="358">
        <f>'Base Increase'!$A$5</f>
        <v>45748</v>
      </c>
      <c r="R17" s="8" t="s">
        <v>391</v>
      </c>
    </row>
    <row r="18" spans="1:18" ht="12.75" customHeight="1" x14ac:dyDescent="0.25">
      <c r="A18" s="8" t="s">
        <v>687</v>
      </c>
      <c r="B18" s="9"/>
      <c r="C18" s="9">
        <v>26</v>
      </c>
      <c r="D18" s="9">
        <v>26</v>
      </c>
      <c r="E18" s="58">
        <v>27</v>
      </c>
      <c r="F18" s="58">
        <v>28</v>
      </c>
      <c r="G18" s="356">
        <v>28.8</v>
      </c>
      <c r="H18" s="356">
        <f>G18*(1+'Base Increase'!$A$2)</f>
        <v>29.664000000000001</v>
      </c>
      <c r="I18" s="356">
        <v>28</v>
      </c>
      <c r="J18" s="356">
        <v>29.400000000000002</v>
      </c>
      <c r="K18" s="356">
        <v>28</v>
      </c>
      <c r="L18" s="356">
        <f>K18*(1+'Base Increase'!$A$2)</f>
        <v>28.84</v>
      </c>
      <c r="M18" s="189">
        <f t="shared" si="0"/>
        <v>29</v>
      </c>
      <c r="N18" s="356" t="s">
        <v>810</v>
      </c>
      <c r="O18" s="8" t="s">
        <v>384</v>
      </c>
      <c r="P18" s="8" t="s">
        <v>378</v>
      </c>
      <c r="Q18" s="358">
        <f>'Base Increase'!$A$5</f>
        <v>45748</v>
      </c>
      <c r="R18" s="8" t="s">
        <v>391</v>
      </c>
    </row>
    <row r="19" spans="1:18" ht="12.75" customHeight="1" x14ac:dyDescent="0.25">
      <c r="A19" s="354" t="s">
        <v>1113</v>
      </c>
      <c r="B19" s="360"/>
      <c r="C19" s="360"/>
      <c r="D19" s="360"/>
      <c r="E19" s="356"/>
      <c r="F19" s="356"/>
      <c r="G19" s="356"/>
      <c r="H19" s="356"/>
      <c r="I19" s="356"/>
      <c r="J19" s="356"/>
      <c r="K19" s="356"/>
      <c r="L19" s="356"/>
      <c r="M19" s="356">
        <v>1.35</v>
      </c>
      <c r="N19" s="356" t="s">
        <v>810</v>
      </c>
      <c r="O19" s="354"/>
      <c r="P19" s="354" t="s">
        <v>378</v>
      </c>
      <c r="Q19" s="358">
        <f>'Base Increase'!$A$5</f>
        <v>45748</v>
      </c>
      <c r="R19" s="354" t="s">
        <v>391</v>
      </c>
    </row>
    <row r="20" spans="1:18" ht="12.75" customHeight="1" x14ac:dyDescent="0.25">
      <c r="A20" s="354" t="s">
        <v>1114</v>
      </c>
      <c r="B20" s="360"/>
      <c r="C20" s="360"/>
      <c r="D20" s="360"/>
      <c r="E20" s="356"/>
      <c r="F20" s="356"/>
      <c r="G20" s="356"/>
      <c r="H20" s="356"/>
      <c r="I20" s="356"/>
      <c r="J20" s="356"/>
      <c r="K20" s="356"/>
      <c r="L20" s="356"/>
      <c r="M20" s="356">
        <v>0.85</v>
      </c>
      <c r="N20" s="356" t="s">
        <v>810</v>
      </c>
      <c r="O20" s="354"/>
      <c r="P20" s="354" t="s">
        <v>378</v>
      </c>
      <c r="Q20" s="358">
        <f>'Base Increase'!$A$5</f>
        <v>45748</v>
      </c>
      <c r="R20" s="354" t="s">
        <v>391</v>
      </c>
    </row>
    <row r="21" spans="1:18" ht="12.75" customHeight="1" x14ac:dyDescent="0.25"/>
    <row r="22" spans="1:18" ht="12.75" customHeight="1" x14ac:dyDescent="0.25"/>
  </sheetData>
  <dataValidations count="1">
    <dataValidation type="list" allowBlank="1" showInputMessage="1" showErrorMessage="1" sqref="P3:P20" xr:uid="{00000000-0002-0000-0B00-000000000000}">
      <formula1>"Inclusive, Excluding, N/A"</formula1>
    </dataValidation>
  </dataValidations>
  <pageMargins left="0.23622047244094491" right="0.23622047244094491" top="0.74803149606299213" bottom="0.74803149606299213" header="0.31496062992125984" footer="0.31496062992125984"/>
  <pageSetup paperSize="9" scale="90" fitToHeight="0" orientation="landscape" r:id="rId1"/>
  <headerFoot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21"/>
  <sheetViews>
    <sheetView view="pageBreakPreview" zoomScale="120" zoomScaleNormal="100" zoomScaleSheetLayoutView="120" workbookViewId="0">
      <selection activeCell="A18" sqref="A18"/>
    </sheetView>
  </sheetViews>
  <sheetFormatPr defaultColWidth="9" defaultRowHeight="12.75" x14ac:dyDescent="0.25"/>
  <cols>
    <col min="1" max="1" width="88.125" style="6" customWidth="1"/>
    <col min="2" max="2" width="8.875" style="14" hidden="1" customWidth="1"/>
    <col min="3" max="3" width="8.625" style="14" hidden="1" customWidth="1"/>
    <col min="4" max="12" width="8.625" style="223" hidden="1" customWidth="1"/>
    <col min="13" max="13" width="8.625" style="223" customWidth="1"/>
    <col min="14" max="14" width="14.125" style="223" hidden="1" customWidth="1"/>
    <col min="15" max="15" width="19.625" style="6" customWidth="1"/>
    <col min="16" max="16" width="8.625" style="6" customWidth="1"/>
    <col min="17" max="17" width="12.625" style="6" customWidth="1"/>
    <col min="18" max="18" width="14.625" style="6" customWidth="1"/>
    <col min="19" max="16384" width="9" style="6"/>
  </cols>
  <sheetData>
    <row r="1" spans="1:18" ht="30" customHeight="1" x14ac:dyDescent="0.25">
      <c r="A1" s="74" t="s">
        <v>740</v>
      </c>
      <c r="B1" s="54" t="s">
        <v>99</v>
      </c>
      <c r="C1" s="54" t="s">
        <v>8</v>
      </c>
      <c r="D1" s="54" t="s">
        <v>593</v>
      </c>
      <c r="E1" s="54" t="s">
        <v>788</v>
      </c>
      <c r="F1" s="54" t="s">
        <v>794</v>
      </c>
      <c r="G1" s="54" t="s">
        <v>853</v>
      </c>
      <c r="H1" s="432" t="s">
        <v>919</v>
      </c>
      <c r="I1" s="54" t="s">
        <v>918</v>
      </c>
      <c r="J1" s="432" t="s">
        <v>989</v>
      </c>
      <c r="K1" s="54" t="s">
        <v>990</v>
      </c>
      <c r="L1" s="432" t="s">
        <v>1089</v>
      </c>
      <c r="M1" s="54" t="s">
        <v>1090</v>
      </c>
      <c r="N1" s="54" t="s">
        <v>805</v>
      </c>
      <c r="O1" s="74" t="s">
        <v>216</v>
      </c>
      <c r="P1" s="74" t="s">
        <v>2</v>
      </c>
      <c r="Q1" s="75" t="s">
        <v>3</v>
      </c>
      <c r="R1" s="53" t="s">
        <v>1</v>
      </c>
    </row>
    <row r="2" spans="1:18" ht="12.75" customHeight="1" x14ac:dyDescent="0.25">
      <c r="A2" s="77" t="s">
        <v>248</v>
      </c>
      <c r="B2" s="66"/>
      <c r="C2" s="66"/>
      <c r="D2" s="66"/>
      <c r="E2" s="66"/>
      <c r="F2" s="66"/>
      <c r="G2" s="66"/>
      <c r="H2" s="66"/>
      <c r="I2" s="66"/>
      <c r="J2" s="66"/>
      <c r="K2" s="66"/>
      <c r="L2" s="66"/>
      <c r="M2" s="66"/>
      <c r="N2" s="66"/>
      <c r="O2" s="78"/>
      <c r="P2" s="70"/>
      <c r="Q2" s="72"/>
      <c r="R2" s="73"/>
    </row>
    <row r="3" spans="1:18" ht="12.75" customHeight="1" x14ac:dyDescent="0.25">
      <c r="A3" s="130" t="s">
        <v>1132</v>
      </c>
      <c r="B3" s="187"/>
      <c r="C3" s="129">
        <v>80</v>
      </c>
      <c r="D3" s="229">
        <v>82.5</v>
      </c>
      <c r="E3" s="229">
        <v>85</v>
      </c>
      <c r="F3" s="229">
        <v>86</v>
      </c>
      <c r="G3" s="356">
        <v>88.600000000000009</v>
      </c>
      <c r="H3" s="356">
        <v>97.460000000000022</v>
      </c>
      <c r="I3" s="356">
        <v>97.5</v>
      </c>
      <c r="J3" s="356">
        <v>102.375</v>
      </c>
      <c r="K3" s="356">
        <v>102.4</v>
      </c>
      <c r="L3" s="356">
        <f>K3*(1+'Base Increase'!$A$2)</f>
        <v>105.47200000000001</v>
      </c>
      <c r="M3" s="189">
        <f t="shared" ref="M3" si="0">MROUND(L3,1)</f>
        <v>105</v>
      </c>
      <c r="N3" s="282" t="s">
        <v>851</v>
      </c>
      <c r="O3" s="114" t="s">
        <v>23</v>
      </c>
      <c r="P3" s="114" t="s">
        <v>378</v>
      </c>
      <c r="Q3" s="358">
        <f>'Base Increase'!$A$5</f>
        <v>45748</v>
      </c>
      <c r="R3" s="114" t="s">
        <v>391</v>
      </c>
    </row>
    <row r="4" spans="1:18" ht="12.75" customHeight="1" x14ac:dyDescent="0.25">
      <c r="A4" s="185"/>
      <c r="B4" s="186"/>
      <c r="C4" s="186"/>
      <c r="D4" s="230"/>
      <c r="E4" s="230"/>
      <c r="F4" s="230"/>
      <c r="G4" s="230"/>
      <c r="H4" s="230"/>
      <c r="I4" s="230"/>
      <c r="J4" s="230"/>
      <c r="K4" s="230"/>
      <c r="L4" s="230"/>
      <c r="M4" s="230"/>
      <c r="N4" s="230"/>
      <c r="O4" s="185"/>
      <c r="P4" s="185"/>
      <c r="Q4" s="185"/>
      <c r="R4" s="185"/>
    </row>
    <row r="5" spans="1:18" ht="12.75" customHeight="1" x14ac:dyDescent="0.25">
      <c r="A5" s="77" t="s">
        <v>247</v>
      </c>
      <c r="B5" s="66"/>
      <c r="C5" s="66"/>
      <c r="D5" s="81"/>
      <c r="E5" s="81"/>
      <c r="F5" s="81"/>
      <c r="G5" s="81"/>
      <c r="H5" s="81"/>
      <c r="I5" s="81"/>
      <c r="J5" s="81"/>
      <c r="K5" s="81"/>
      <c r="L5" s="81"/>
      <c r="M5" s="81"/>
      <c r="N5" s="81"/>
      <c r="O5" s="78"/>
      <c r="P5" s="70"/>
      <c r="Q5" s="72"/>
      <c r="R5" s="73"/>
    </row>
    <row r="6" spans="1:18" ht="12.75" customHeight="1" x14ac:dyDescent="0.25">
      <c r="A6" s="130" t="s">
        <v>249</v>
      </c>
      <c r="B6" s="129"/>
      <c r="C6" s="129">
        <v>60</v>
      </c>
      <c r="D6" s="229">
        <v>62</v>
      </c>
      <c r="E6" s="229">
        <v>64</v>
      </c>
      <c r="F6" s="229">
        <v>65</v>
      </c>
      <c r="G6" s="356">
        <v>67</v>
      </c>
      <c r="H6" s="356">
        <v>73.7</v>
      </c>
      <c r="I6" s="356">
        <v>73.7</v>
      </c>
      <c r="J6" s="356">
        <v>77.385000000000005</v>
      </c>
      <c r="K6" s="356">
        <v>77.400000000000006</v>
      </c>
      <c r="L6" s="356">
        <f>K6*(1+'Base Increase'!$A$2)</f>
        <v>79.722000000000008</v>
      </c>
      <c r="M6" s="189">
        <f t="shared" ref="M6:M12" si="1">MROUND(L6,1)</f>
        <v>80</v>
      </c>
      <c r="N6" s="282" t="s">
        <v>851</v>
      </c>
      <c r="O6" s="114" t="s">
        <v>23</v>
      </c>
      <c r="P6" s="114" t="s">
        <v>378</v>
      </c>
      <c r="Q6" s="358">
        <f>'Base Increase'!$A$5</f>
        <v>45748</v>
      </c>
      <c r="R6" s="114" t="s">
        <v>391</v>
      </c>
    </row>
    <row r="7" spans="1:18" ht="12.75" customHeight="1" x14ac:dyDescent="0.25">
      <c r="A7" s="87" t="s">
        <v>250</v>
      </c>
      <c r="B7" s="88"/>
      <c r="C7" s="88">
        <v>25</v>
      </c>
      <c r="D7" s="228">
        <v>26</v>
      </c>
      <c r="E7" s="229">
        <v>27</v>
      </c>
      <c r="F7" s="229">
        <v>28</v>
      </c>
      <c r="G7" s="356">
        <v>28.8</v>
      </c>
      <c r="H7" s="356">
        <v>31.680000000000003</v>
      </c>
      <c r="I7" s="356">
        <v>31.700000000000003</v>
      </c>
      <c r="J7" s="356">
        <v>33.285000000000004</v>
      </c>
      <c r="K7" s="356">
        <v>33.300000000000004</v>
      </c>
      <c r="L7" s="356">
        <f>K7*(1+'Base Increase'!$A$2)</f>
        <v>34.299000000000007</v>
      </c>
      <c r="M7" s="189">
        <f t="shared" si="1"/>
        <v>34</v>
      </c>
      <c r="N7" s="282" t="s">
        <v>851</v>
      </c>
      <c r="O7" s="50" t="s">
        <v>251</v>
      </c>
      <c r="P7" s="50" t="s">
        <v>378</v>
      </c>
      <c r="Q7" s="358">
        <f>'Base Increase'!$A$5</f>
        <v>45748</v>
      </c>
      <c r="R7" s="50" t="s">
        <v>391</v>
      </c>
    </row>
    <row r="8" spans="1:18" ht="12.75" customHeight="1" x14ac:dyDescent="0.25">
      <c r="A8" s="87" t="s">
        <v>254</v>
      </c>
      <c r="B8" s="88"/>
      <c r="C8" s="88">
        <v>105</v>
      </c>
      <c r="D8" s="228">
        <v>108.5</v>
      </c>
      <c r="E8" s="229">
        <v>112</v>
      </c>
      <c r="F8" s="229">
        <v>114</v>
      </c>
      <c r="G8" s="356">
        <v>117.4</v>
      </c>
      <c r="H8" s="356">
        <v>129.14000000000001</v>
      </c>
      <c r="I8" s="356">
        <v>129.1</v>
      </c>
      <c r="J8" s="356">
        <v>135.55500000000001</v>
      </c>
      <c r="K8" s="356">
        <v>135.6</v>
      </c>
      <c r="L8" s="356">
        <f>K8*(1+'Base Increase'!$A$2)</f>
        <v>139.66800000000001</v>
      </c>
      <c r="M8" s="189">
        <f t="shared" si="1"/>
        <v>140</v>
      </c>
      <c r="N8" s="282" t="s">
        <v>851</v>
      </c>
      <c r="O8" s="50" t="s">
        <v>23</v>
      </c>
      <c r="P8" s="50" t="s">
        <v>378</v>
      </c>
      <c r="Q8" s="358">
        <f>'Base Increase'!$A$5</f>
        <v>45748</v>
      </c>
      <c r="R8" s="50" t="s">
        <v>391</v>
      </c>
    </row>
    <row r="9" spans="1:18" ht="12.75" customHeight="1" x14ac:dyDescent="0.25">
      <c r="A9" s="87" t="s">
        <v>255</v>
      </c>
      <c r="B9" s="88"/>
      <c r="C9" s="88">
        <v>55</v>
      </c>
      <c r="D9" s="228">
        <v>57</v>
      </c>
      <c r="E9" s="229">
        <v>59</v>
      </c>
      <c r="F9" s="229">
        <v>60</v>
      </c>
      <c r="G9" s="356">
        <v>61.800000000000004</v>
      </c>
      <c r="H9" s="356">
        <v>67.98</v>
      </c>
      <c r="I9" s="356">
        <v>68</v>
      </c>
      <c r="J9" s="356">
        <v>71.400000000000006</v>
      </c>
      <c r="K9" s="356">
        <v>71.400000000000006</v>
      </c>
      <c r="L9" s="356">
        <f>K9*(1+'Base Increase'!$A$2)</f>
        <v>73.542000000000002</v>
      </c>
      <c r="M9" s="189">
        <f t="shared" si="1"/>
        <v>74</v>
      </c>
      <c r="N9" s="282" t="s">
        <v>851</v>
      </c>
      <c r="O9" s="50" t="s">
        <v>23</v>
      </c>
      <c r="P9" s="50" t="s">
        <v>378</v>
      </c>
      <c r="Q9" s="358">
        <f>'Base Increase'!$A$5</f>
        <v>45748</v>
      </c>
      <c r="R9" s="50" t="s">
        <v>391</v>
      </c>
    </row>
    <row r="10" spans="1:18" ht="12.75" customHeight="1" x14ac:dyDescent="0.25">
      <c r="A10" s="87" t="s">
        <v>253</v>
      </c>
      <c r="B10" s="88"/>
      <c r="C10" s="88">
        <v>80</v>
      </c>
      <c r="D10" s="228">
        <v>82.5</v>
      </c>
      <c r="E10" s="229">
        <v>85</v>
      </c>
      <c r="F10" s="229">
        <v>86</v>
      </c>
      <c r="G10" s="356">
        <v>88.600000000000009</v>
      </c>
      <c r="H10" s="356">
        <v>97.460000000000022</v>
      </c>
      <c r="I10" s="356">
        <v>97.5</v>
      </c>
      <c r="J10" s="356">
        <v>102.375</v>
      </c>
      <c r="K10" s="356">
        <v>102.4</v>
      </c>
      <c r="L10" s="356">
        <f>K10*(1+'Base Increase'!$A$2)</f>
        <v>105.47200000000001</v>
      </c>
      <c r="M10" s="189">
        <f t="shared" si="1"/>
        <v>105</v>
      </c>
      <c r="N10" s="282" t="s">
        <v>851</v>
      </c>
      <c r="O10" s="50" t="s">
        <v>252</v>
      </c>
      <c r="P10" s="50" t="s">
        <v>378</v>
      </c>
      <c r="Q10" s="358">
        <f>'Base Increase'!$A$5</f>
        <v>45748</v>
      </c>
      <c r="R10" s="50" t="s">
        <v>391</v>
      </c>
    </row>
    <row r="11" spans="1:18" ht="12.75" customHeight="1" x14ac:dyDescent="0.25">
      <c r="A11" s="87" t="s">
        <v>678</v>
      </c>
      <c r="B11" s="52">
        <v>78</v>
      </c>
      <c r="C11" s="52"/>
      <c r="D11" s="228">
        <v>80</v>
      </c>
      <c r="E11" s="229">
        <v>83</v>
      </c>
      <c r="F11" s="229">
        <v>84</v>
      </c>
      <c r="G11" s="356">
        <v>86.5</v>
      </c>
      <c r="H11" s="356">
        <v>95.15</v>
      </c>
      <c r="I11" s="356">
        <v>95.2</v>
      </c>
      <c r="J11" s="356">
        <v>99.960000000000008</v>
      </c>
      <c r="K11" s="356">
        <v>100</v>
      </c>
      <c r="L11" s="356">
        <f>K11*(1+'Base Increase'!$A$2)</f>
        <v>103</v>
      </c>
      <c r="M11" s="189">
        <f t="shared" si="1"/>
        <v>103</v>
      </c>
      <c r="N11" s="282" t="s">
        <v>851</v>
      </c>
      <c r="O11" s="87" t="s">
        <v>679</v>
      </c>
      <c r="P11" s="87" t="s">
        <v>378</v>
      </c>
      <c r="Q11" s="358">
        <f>'Base Increase'!$A$5</f>
        <v>45748</v>
      </c>
      <c r="R11" s="50" t="s">
        <v>391</v>
      </c>
    </row>
    <row r="12" spans="1:18" ht="12.75" customHeight="1" x14ac:dyDescent="0.25">
      <c r="A12" s="87" t="s">
        <v>680</v>
      </c>
      <c r="B12" s="52">
        <v>12</v>
      </c>
      <c r="C12" s="52"/>
      <c r="D12" s="228">
        <v>12.5</v>
      </c>
      <c r="E12" s="229">
        <v>13</v>
      </c>
      <c r="F12" s="229">
        <v>14</v>
      </c>
      <c r="G12" s="356">
        <v>14.4</v>
      </c>
      <c r="H12" s="356">
        <v>15.840000000000002</v>
      </c>
      <c r="I12" s="356">
        <v>15.8</v>
      </c>
      <c r="J12" s="356">
        <v>16.59</v>
      </c>
      <c r="K12" s="356">
        <v>16.600000000000001</v>
      </c>
      <c r="L12" s="356">
        <f>K12*(1+'Base Increase'!$A$2)</f>
        <v>17.098000000000003</v>
      </c>
      <c r="M12" s="189">
        <f t="shared" si="1"/>
        <v>17</v>
      </c>
      <c r="N12" s="282" t="s">
        <v>851</v>
      </c>
      <c r="O12" s="87" t="s">
        <v>681</v>
      </c>
      <c r="P12" s="87" t="s">
        <v>378</v>
      </c>
      <c r="Q12" s="358">
        <f>'Base Increase'!$A$5</f>
        <v>45748</v>
      </c>
      <c r="R12" s="50" t="s">
        <v>391</v>
      </c>
    </row>
    <row r="13" spans="1:18" s="283" customFormat="1" x14ac:dyDescent="0.25">
      <c r="A13" s="297" t="s">
        <v>722</v>
      </c>
      <c r="B13" s="298"/>
      <c r="C13" s="298"/>
      <c r="D13" s="505" t="s">
        <v>723</v>
      </c>
      <c r="E13" s="506"/>
      <c r="F13" s="506"/>
      <c r="G13" s="506"/>
      <c r="H13" s="506"/>
      <c r="I13" s="506"/>
      <c r="J13" s="506"/>
      <c r="K13" s="506"/>
      <c r="L13" s="506"/>
      <c r="M13" s="506"/>
      <c r="N13" s="506"/>
      <c r="O13" s="507"/>
      <c r="P13" s="297" t="s">
        <v>378</v>
      </c>
      <c r="Q13" s="438">
        <f>'Base Increase'!$A$5</f>
        <v>45748</v>
      </c>
      <c r="R13" s="297" t="s">
        <v>391</v>
      </c>
    </row>
    <row r="14" spans="1:18" s="283" customFormat="1" ht="25.5" customHeight="1" x14ac:dyDescent="0.25">
      <c r="A14" s="297" t="s">
        <v>724</v>
      </c>
      <c r="B14" s="298"/>
      <c r="C14" s="298"/>
      <c r="D14" s="517" t="s">
        <v>684</v>
      </c>
      <c r="E14" s="518"/>
      <c r="F14" s="518"/>
      <c r="G14" s="518"/>
      <c r="H14" s="518"/>
      <c r="I14" s="518"/>
      <c r="J14" s="518"/>
      <c r="K14" s="518"/>
      <c r="L14" s="518"/>
      <c r="M14" s="518"/>
      <c r="N14" s="518"/>
      <c r="O14" s="519"/>
      <c r="P14" s="297" t="s">
        <v>378</v>
      </c>
      <c r="Q14" s="438">
        <f>'Base Increase'!$A$5</f>
        <v>45748</v>
      </c>
      <c r="R14" s="297" t="s">
        <v>391</v>
      </c>
    </row>
    <row r="15" spans="1:18" s="283" customFormat="1" x14ac:dyDescent="0.25">
      <c r="A15" s="297" t="s">
        <v>725</v>
      </c>
      <c r="B15" s="298" t="s">
        <v>682</v>
      </c>
      <c r="C15" s="299" t="s">
        <v>682</v>
      </c>
      <c r="D15" s="517" t="s">
        <v>726</v>
      </c>
      <c r="E15" s="518"/>
      <c r="F15" s="518"/>
      <c r="G15" s="518"/>
      <c r="H15" s="518"/>
      <c r="I15" s="518"/>
      <c r="J15" s="518"/>
      <c r="K15" s="518"/>
      <c r="L15" s="518"/>
      <c r="M15" s="518"/>
      <c r="N15" s="518"/>
      <c r="O15" s="519"/>
      <c r="P15" s="297" t="s">
        <v>378</v>
      </c>
      <c r="Q15" s="438">
        <f>'Base Increase'!$A$5</f>
        <v>45748</v>
      </c>
      <c r="R15" s="297" t="s">
        <v>391</v>
      </c>
    </row>
    <row r="16" spans="1:18" s="283" customFormat="1" ht="24.75" customHeight="1" x14ac:dyDescent="0.25">
      <c r="A16" s="297" t="s">
        <v>727</v>
      </c>
      <c r="B16" s="298" t="s">
        <v>683</v>
      </c>
      <c r="C16" s="299" t="s">
        <v>683</v>
      </c>
      <c r="D16" s="517" t="s">
        <v>684</v>
      </c>
      <c r="E16" s="518"/>
      <c r="F16" s="518"/>
      <c r="G16" s="518"/>
      <c r="H16" s="518"/>
      <c r="I16" s="518"/>
      <c r="J16" s="518"/>
      <c r="K16" s="518"/>
      <c r="L16" s="518"/>
      <c r="M16" s="518"/>
      <c r="N16" s="518"/>
      <c r="O16" s="519"/>
      <c r="P16" s="297" t="s">
        <v>378</v>
      </c>
      <c r="Q16" s="438">
        <f>'Base Increase'!$A$5</f>
        <v>45748</v>
      </c>
      <c r="R16" s="297" t="s">
        <v>391</v>
      </c>
    </row>
    <row r="17" spans="1:18" ht="25.5" x14ac:dyDescent="0.25">
      <c r="A17" s="89" t="s">
        <v>685</v>
      </c>
      <c r="B17" s="52"/>
      <c r="C17" s="52"/>
      <c r="D17" s="508" t="s">
        <v>46</v>
      </c>
      <c r="E17" s="509"/>
      <c r="F17" s="509"/>
      <c r="G17" s="509"/>
      <c r="H17" s="509"/>
      <c r="I17" s="509"/>
      <c r="J17" s="509"/>
      <c r="K17" s="509"/>
      <c r="L17" s="509"/>
      <c r="M17" s="509"/>
      <c r="N17" s="509"/>
      <c r="O17" s="510"/>
      <c r="P17" s="87" t="s">
        <v>378</v>
      </c>
      <c r="Q17" s="358">
        <f>'Base Increase'!$A$5</f>
        <v>45748</v>
      </c>
      <c r="R17" s="50" t="s">
        <v>391</v>
      </c>
    </row>
    <row r="18" spans="1:18" x14ac:dyDescent="0.25">
      <c r="A18" s="163"/>
      <c r="B18" s="162"/>
      <c r="C18" s="162"/>
      <c r="D18" s="231"/>
      <c r="E18" s="231"/>
      <c r="F18" s="231"/>
      <c r="G18" s="231"/>
      <c r="H18" s="231"/>
      <c r="I18" s="231"/>
      <c r="J18" s="231"/>
      <c r="K18" s="231"/>
      <c r="L18" s="231"/>
      <c r="M18" s="231"/>
      <c r="N18" s="231"/>
      <c r="O18" s="163"/>
      <c r="P18" s="163"/>
      <c r="Q18" s="163"/>
      <c r="R18" s="163"/>
    </row>
    <row r="19" spans="1:18" ht="64.5" customHeight="1" x14ac:dyDescent="0.25">
      <c r="A19" s="511" t="s">
        <v>769</v>
      </c>
      <c r="B19" s="511"/>
      <c r="C19" s="511"/>
      <c r="D19" s="511"/>
      <c r="E19" s="511"/>
      <c r="F19" s="511"/>
      <c r="G19" s="511"/>
      <c r="H19" s="511"/>
      <c r="I19" s="511"/>
      <c r="J19" s="511"/>
      <c r="K19" s="511"/>
      <c r="L19" s="511"/>
      <c r="M19" s="511"/>
      <c r="N19" s="511"/>
      <c r="O19" s="511"/>
      <c r="P19" s="511"/>
      <c r="Q19" s="511"/>
      <c r="R19" s="512"/>
    </row>
    <row r="20" spans="1:18" x14ac:dyDescent="0.25">
      <c r="A20" s="514"/>
      <c r="B20" s="515"/>
      <c r="C20" s="515"/>
      <c r="D20" s="515"/>
      <c r="E20" s="515"/>
      <c r="F20" s="515"/>
      <c r="G20" s="515"/>
      <c r="H20" s="515"/>
      <c r="I20" s="515"/>
      <c r="J20" s="515"/>
      <c r="K20" s="515"/>
      <c r="L20" s="515"/>
      <c r="M20" s="515"/>
      <c r="N20" s="515"/>
      <c r="O20" s="515"/>
      <c r="P20" s="515"/>
      <c r="Q20" s="515"/>
      <c r="R20" s="516"/>
    </row>
    <row r="21" spans="1:18" ht="39" customHeight="1" x14ac:dyDescent="0.25">
      <c r="A21" s="513" t="s">
        <v>728</v>
      </c>
      <c r="B21" s="511"/>
      <c r="C21" s="511"/>
      <c r="D21" s="511"/>
      <c r="E21" s="511"/>
      <c r="F21" s="511"/>
      <c r="G21" s="511"/>
      <c r="H21" s="511"/>
      <c r="I21" s="511"/>
      <c r="J21" s="511"/>
      <c r="K21" s="511"/>
      <c r="L21" s="511"/>
      <c r="M21" s="511"/>
      <c r="N21" s="511"/>
      <c r="O21" s="511"/>
      <c r="P21" s="511"/>
      <c r="Q21" s="511"/>
      <c r="R21" s="512"/>
    </row>
  </sheetData>
  <mergeCells count="8">
    <mergeCell ref="D13:O13"/>
    <mergeCell ref="D17:O17"/>
    <mergeCell ref="A19:R19"/>
    <mergeCell ref="A21:R21"/>
    <mergeCell ref="A20:R20"/>
    <mergeCell ref="D14:O14"/>
    <mergeCell ref="D15:O15"/>
    <mergeCell ref="D16:O16"/>
  </mergeCells>
  <dataValidations disablePrompts="1" count="1">
    <dataValidation type="list" allowBlank="1" showInputMessage="1" showErrorMessage="1" sqref="P2 P5" xr:uid="{00000000-0002-0000-0C00-000000000000}">
      <formula1>"Inclusive, Excluding, N/A"</formula1>
    </dataValidation>
  </dataValidations>
  <hyperlinks>
    <hyperlink ref="D13" r:id="rId1" xr:uid="{00000000-0004-0000-0C00-000000000000}"/>
  </hyperlinks>
  <pageMargins left="0.23622047244094491" right="0.23622047244094491" top="0.74803149606299213" bottom="0.74803149606299213" header="0.31496062992125984" footer="0.31496062992125984"/>
  <pageSetup paperSize="9" scale="86" fitToHeight="0" orientation="landscape" r:id="rId2"/>
  <headerFooter>
    <oddFooter>&amp;C&amp;P</oddFooter>
  </headerFooter>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A1:Q102"/>
  <sheetViews>
    <sheetView view="pageBreakPreview" zoomScale="85" zoomScaleNormal="100" zoomScaleSheetLayoutView="85" workbookViewId="0">
      <selection activeCell="M1" sqref="M1:M1048576"/>
    </sheetView>
  </sheetViews>
  <sheetFormatPr defaultColWidth="9" defaultRowHeight="15.75" x14ac:dyDescent="0.25"/>
  <cols>
    <col min="1" max="1" width="88.125" style="48" customWidth="1"/>
    <col min="2" max="2" width="11.5" style="48" hidden="1" customWidth="1"/>
    <col min="3" max="11" width="9.375" style="241" hidden="1" customWidth="1"/>
    <col min="12" max="12" width="9.375" style="241" customWidth="1"/>
    <col min="13" max="13" width="11.375" style="241" hidden="1" customWidth="1"/>
    <col min="14" max="14" width="19.625" style="48" customWidth="1"/>
    <col min="15" max="15" width="8.625" style="48" customWidth="1"/>
    <col min="16" max="16" width="12.625" style="48" customWidth="1"/>
    <col min="17" max="17" width="14.625" style="48" customWidth="1"/>
    <col min="18" max="16384" width="9" style="48"/>
  </cols>
  <sheetData>
    <row r="1" spans="1:17" ht="30" customHeight="1" x14ac:dyDescent="0.25">
      <c r="A1" s="74" t="s">
        <v>399</v>
      </c>
      <c r="B1" s="53" t="s">
        <v>99</v>
      </c>
      <c r="C1" s="188" t="s">
        <v>593</v>
      </c>
      <c r="D1" s="54" t="s">
        <v>788</v>
      </c>
      <c r="E1" s="54" t="s">
        <v>794</v>
      </c>
      <c r="F1" s="54" t="s">
        <v>853</v>
      </c>
      <c r="G1" s="432" t="s">
        <v>919</v>
      </c>
      <c r="H1" s="54" t="s">
        <v>918</v>
      </c>
      <c r="I1" s="432" t="s">
        <v>989</v>
      </c>
      <c r="J1" s="54" t="s">
        <v>990</v>
      </c>
      <c r="K1" s="432" t="s">
        <v>1089</v>
      </c>
      <c r="L1" s="54" t="s">
        <v>1090</v>
      </c>
      <c r="M1" s="54" t="s">
        <v>805</v>
      </c>
      <c r="N1" s="74" t="s">
        <v>216</v>
      </c>
      <c r="O1" s="74" t="s">
        <v>2</v>
      </c>
      <c r="P1" s="75" t="s">
        <v>3</v>
      </c>
      <c r="Q1" s="53" t="s">
        <v>1</v>
      </c>
    </row>
    <row r="2" spans="1:17" s="132" customFormat="1" ht="12.75" customHeight="1" x14ac:dyDescent="0.25">
      <c r="A2" s="69" t="s">
        <v>108</v>
      </c>
      <c r="B2" s="61"/>
      <c r="C2" s="194"/>
      <c r="D2" s="194"/>
      <c r="E2" s="194"/>
      <c r="F2" s="194"/>
      <c r="G2" s="66">
        <v>0.1</v>
      </c>
      <c r="H2" s="66"/>
      <c r="I2" s="66">
        <v>0.1</v>
      </c>
      <c r="J2" s="66"/>
      <c r="K2" s="66"/>
      <c r="L2" s="66"/>
      <c r="M2" s="194"/>
      <c r="N2" s="83"/>
      <c r="O2" s="83"/>
      <c r="P2" s="84"/>
      <c r="Q2" s="64"/>
    </row>
    <row r="3" spans="1:17" ht="12.75" customHeight="1" x14ac:dyDescent="0.25">
      <c r="A3" s="82" t="s">
        <v>102</v>
      </c>
      <c r="B3" s="58"/>
      <c r="C3" s="189">
        <v>3</v>
      </c>
      <c r="D3" s="58">
        <v>3.1</v>
      </c>
      <c r="E3" s="58">
        <v>3.2</v>
      </c>
      <c r="F3" s="356">
        <v>3.3000000000000003</v>
      </c>
      <c r="G3" s="356">
        <v>3.6300000000000008</v>
      </c>
      <c r="H3" s="356">
        <v>3.6</v>
      </c>
      <c r="I3" s="356">
        <v>3.7800000000000002</v>
      </c>
      <c r="J3" s="356">
        <v>3.8000000000000003</v>
      </c>
      <c r="K3" s="356">
        <f>J3*(1+'Base Increase'!$A$2)</f>
        <v>3.9140000000000006</v>
      </c>
      <c r="L3" s="356">
        <f t="shared" ref="L3:L10" si="0">MROUND(K3,0.1)</f>
        <v>3.9000000000000004</v>
      </c>
      <c r="M3" s="473" t="s">
        <v>1117</v>
      </c>
      <c r="N3" s="82" t="s">
        <v>100</v>
      </c>
      <c r="O3" s="82" t="s">
        <v>4</v>
      </c>
      <c r="P3" s="358">
        <f>'Base Increase'!$A$5</f>
        <v>45748</v>
      </c>
      <c r="Q3" s="82" t="s">
        <v>391</v>
      </c>
    </row>
    <row r="4" spans="1:17" ht="12.75" customHeight="1" x14ac:dyDescent="0.25">
      <c r="A4" s="8" t="s">
        <v>103</v>
      </c>
      <c r="B4" s="8"/>
      <c r="C4" s="133">
        <v>4.0999999999999996</v>
      </c>
      <c r="D4" s="58">
        <v>4.2</v>
      </c>
      <c r="E4" s="58">
        <v>4.3</v>
      </c>
      <c r="F4" s="356">
        <v>4.4000000000000004</v>
      </c>
      <c r="G4" s="356">
        <v>4.8400000000000007</v>
      </c>
      <c r="H4" s="356">
        <v>4.8000000000000007</v>
      </c>
      <c r="I4" s="356">
        <v>5.0400000000000009</v>
      </c>
      <c r="J4" s="356">
        <v>5</v>
      </c>
      <c r="K4" s="356">
        <f>J4*(1+'Base Increase'!$A$2)</f>
        <v>5.15</v>
      </c>
      <c r="L4" s="356">
        <f t="shared" si="0"/>
        <v>5.2</v>
      </c>
      <c r="M4" s="473" t="s">
        <v>1117</v>
      </c>
      <c r="N4" s="8" t="s">
        <v>400</v>
      </c>
      <c r="O4" s="8" t="s">
        <v>4</v>
      </c>
      <c r="P4" s="358">
        <f>'Base Increase'!$A$5</f>
        <v>45748</v>
      </c>
      <c r="Q4" s="8" t="s">
        <v>391</v>
      </c>
    </row>
    <row r="5" spans="1:17" ht="12.75" customHeight="1" x14ac:dyDescent="0.25">
      <c r="A5" s="12" t="s">
        <v>104</v>
      </c>
      <c r="B5" s="8"/>
      <c r="C5" s="133">
        <v>4.0999999999999996</v>
      </c>
      <c r="D5" s="58">
        <v>4.2</v>
      </c>
      <c r="E5" s="58">
        <v>4.3</v>
      </c>
      <c r="F5" s="356">
        <v>4.4000000000000004</v>
      </c>
      <c r="G5" s="356">
        <v>4.8400000000000007</v>
      </c>
      <c r="H5" s="356">
        <v>4.8000000000000007</v>
      </c>
      <c r="I5" s="356">
        <v>5.0400000000000009</v>
      </c>
      <c r="J5" s="356">
        <v>5</v>
      </c>
      <c r="K5" s="356">
        <f>J5*(1+'Base Increase'!$A$2)</f>
        <v>5.15</v>
      </c>
      <c r="L5" s="356">
        <f t="shared" si="0"/>
        <v>5.2</v>
      </c>
      <c r="M5" s="473" t="s">
        <v>1117</v>
      </c>
      <c r="N5" s="8" t="s">
        <v>105</v>
      </c>
      <c r="O5" s="8" t="s">
        <v>4</v>
      </c>
      <c r="P5" s="358">
        <f>'Base Increase'!$A$5</f>
        <v>45748</v>
      </c>
      <c r="Q5" s="8" t="s">
        <v>391</v>
      </c>
    </row>
    <row r="6" spans="1:17" ht="12.75" customHeight="1" x14ac:dyDescent="0.25">
      <c r="A6" s="12" t="s">
        <v>106</v>
      </c>
      <c r="B6" s="8"/>
      <c r="C6" s="133">
        <v>4.0999999999999996</v>
      </c>
      <c r="D6" s="58">
        <v>4.2</v>
      </c>
      <c r="E6" s="58">
        <v>4.3</v>
      </c>
      <c r="F6" s="356">
        <v>4.4000000000000004</v>
      </c>
      <c r="G6" s="356">
        <v>4.8400000000000007</v>
      </c>
      <c r="H6" s="356">
        <v>4.8000000000000007</v>
      </c>
      <c r="I6" s="356">
        <v>5.0400000000000009</v>
      </c>
      <c r="J6" s="356">
        <v>5</v>
      </c>
      <c r="K6" s="356">
        <f>J6*(1+'Base Increase'!$A$2)</f>
        <v>5.15</v>
      </c>
      <c r="L6" s="356">
        <f t="shared" si="0"/>
        <v>5.2</v>
      </c>
      <c r="M6" s="473" t="s">
        <v>1117</v>
      </c>
      <c r="N6" s="8" t="s">
        <v>400</v>
      </c>
      <c r="O6" s="8" t="s">
        <v>4</v>
      </c>
      <c r="P6" s="358">
        <f>'Base Increase'!$A$5</f>
        <v>45748</v>
      </c>
      <c r="Q6" s="8" t="s">
        <v>391</v>
      </c>
    </row>
    <row r="7" spans="1:17" ht="12.75" hidden="1" customHeight="1" x14ac:dyDescent="0.25">
      <c r="A7" s="12" t="s">
        <v>107</v>
      </c>
      <c r="B7" s="8"/>
      <c r="C7" s="134" t="s">
        <v>46</v>
      </c>
      <c r="D7" s="79" t="s">
        <v>46</v>
      </c>
      <c r="E7" s="134" t="s">
        <v>46</v>
      </c>
      <c r="F7" s="134" t="s">
        <v>46</v>
      </c>
      <c r="G7" s="356"/>
      <c r="H7" s="356"/>
      <c r="I7" s="356"/>
      <c r="J7" s="356"/>
      <c r="K7" s="356">
        <f>J7*(1+'Base Increase'!$A$2)</f>
        <v>0</v>
      </c>
      <c r="L7" s="356">
        <f t="shared" si="0"/>
        <v>0</v>
      </c>
      <c r="M7" s="473" t="s">
        <v>1117</v>
      </c>
      <c r="N7" s="8" t="s">
        <v>101</v>
      </c>
      <c r="O7" s="8" t="s">
        <v>4</v>
      </c>
      <c r="P7" s="358">
        <f>'Base Increase'!$A$5</f>
        <v>45748</v>
      </c>
      <c r="Q7" s="8" t="s">
        <v>391</v>
      </c>
    </row>
    <row r="8" spans="1:17" ht="12.75" customHeight="1" x14ac:dyDescent="0.25">
      <c r="A8" s="8" t="s">
        <v>109</v>
      </c>
      <c r="B8" s="8"/>
      <c r="C8" s="133">
        <v>48</v>
      </c>
      <c r="D8" s="58">
        <v>49.4</v>
      </c>
      <c r="E8" s="58">
        <v>49.9</v>
      </c>
      <c r="F8" s="356">
        <v>51.400000000000006</v>
      </c>
      <c r="G8" s="356">
        <v>56.540000000000013</v>
      </c>
      <c r="H8" s="356">
        <v>56.5</v>
      </c>
      <c r="I8" s="356">
        <v>59.325000000000003</v>
      </c>
      <c r="J8" s="356">
        <v>59.300000000000004</v>
      </c>
      <c r="K8" s="356">
        <f>J8*(1+'Base Increase'!$A$2)</f>
        <v>61.079000000000008</v>
      </c>
      <c r="L8" s="356">
        <f t="shared" si="0"/>
        <v>61.1</v>
      </c>
      <c r="M8" s="473" t="s">
        <v>1117</v>
      </c>
      <c r="N8" s="8" t="s">
        <v>73</v>
      </c>
      <c r="O8" s="8" t="s">
        <v>4</v>
      </c>
      <c r="P8" s="358">
        <f>'Base Increase'!$A$5</f>
        <v>45748</v>
      </c>
      <c r="Q8" s="8" t="s">
        <v>391</v>
      </c>
    </row>
    <row r="9" spans="1:17" ht="12.75" customHeight="1" x14ac:dyDescent="0.25">
      <c r="A9" s="8" t="s">
        <v>110</v>
      </c>
      <c r="B9" s="8"/>
      <c r="C9" s="133">
        <v>11.4</v>
      </c>
      <c r="D9" s="58">
        <v>11.7</v>
      </c>
      <c r="E9" s="58">
        <v>11.9</v>
      </c>
      <c r="F9" s="356">
        <v>12.3</v>
      </c>
      <c r="G9" s="356">
        <v>13.530000000000001</v>
      </c>
      <c r="H9" s="356">
        <v>13.5</v>
      </c>
      <c r="I9" s="356">
        <v>14.175000000000001</v>
      </c>
      <c r="J9" s="356">
        <v>14.200000000000001</v>
      </c>
      <c r="K9" s="356">
        <f>J9*(1+'Base Increase'!$A$2)</f>
        <v>14.626000000000001</v>
      </c>
      <c r="L9" s="356">
        <f t="shared" si="0"/>
        <v>14.600000000000001</v>
      </c>
      <c r="M9" s="473" t="s">
        <v>1117</v>
      </c>
      <c r="N9" s="8" t="s">
        <v>73</v>
      </c>
      <c r="O9" s="8" t="s">
        <v>4</v>
      </c>
      <c r="P9" s="358">
        <f>'Base Increase'!$A$5</f>
        <v>45748</v>
      </c>
      <c r="Q9" s="8" t="s">
        <v>391</v>
      </c>
    </row>
    <row r="10" spans="1:17" ht="12.75" customHeight="1" x14ac:dyDescent="0.25">
      <c r="A10" s="8" t="s">
        <v>111</v>
      </c>
      <c r="B10" s="8"/>
      <c r="C10" s="133">
        <v>1.9</v>
      </c>
      <c r="D10" s="58">
        <v>2</v>
      </c>
      <c r="E10" s="58">
        <v>2.1</v>
      </c>
      <c r="F10" s="356">
        <v>2.2000000000000002</v>
      </c>
      <c r="G10" s="356">
        <v>2.4200000000000004</v>
      </c>
      <c r="H10" s="356">
        <v>2.4000000000000004</v>
      </c>
      <c r="I10" s="356">
        <v>2.5200000000000005</v>
      </c>
      <c r="J10" s="356">
        <v>2.5</v>
      </c>
      <c r="K10" s="356">
        <f>J10*(1+'Base Increase'!$A$2)</f>
        <v>2.5750000000000002</v>
      </c>
      <c r="L10" s="356">
        <f t="shared" si="0"/>
        <v>2.6</v>
      </c>
      <c r="M10" s="473" t="s">
        <v>1117</v>
      </c>
      <c r="N10" s="8" t="s">
        <v>112</v>
      </c>
      <c r="O10" s="8"/>
      <c r="P10" s="358">
        <f>'Base Increase'!$A$5</f>
        <v>45748</v>
      </c>
      <c r="Q10" s="8" t="s">
        <v>391</v>
      </c>
    </row>
    <row r="11" spans="1:17" ht="12.75" hidden="1" customHeight="1" x14ac:dyDescent="0.25">
      <c r="A11" s="8" t="s">
        <v>113</v>
      </c>
      <c r="B11" s="8"/>
      <c r="C11" s="134" t="s">
        <v>46</v>
      </c>
      <c r="D11" s="134" t="s">
        <v>46</v>
      </c>
      <c r="E11" s="134" t="s">
        <v>46</v>
      </c>
      <c r="F11" s="134" t="s">
        <v>46</v>
      </c>
      <c r="G11" s="356"/>
      <c r="H11" s="356"/>
      <c r="I11" s="356"/>
      <c r="J11" s="356"/>
      <c r="K11" s="356"/>
      <c r="L11" s="356"/>
      <c r="M11" s="282" t="s">
        <v>806</v>
      </c>
      <c r="N11" s="8"/>
      <c r="O11" s="8"/>
      <c r="P11" s="358">
        <f>'Base Increase'!$A$5</f>
        <v>45748</v>
      </c>
      <c r="Q11" s="8" t="s">
        <v>391</v>
      </c>
    </row>
    <row r="12" spans="1:17" ht="12.75" customHeight="1" x14ac:dyDescent="0.25">
      <c r="A12" s="185"/>
      <c r="B12" s="185"/>
      <c r="C12" s="232"/>
      <c r="D12" s="232"/>
      <c r="E12" s="232"/>
      <c r="F12" s="232"/>
      <c r="G12" s="232"/>
      <c r="H12" s="232"/>
      <c r="I12" s="232"/>
      <c r="J12" s="232"/>
      <c r="K12" s="232"/>
      <c r="L12" s="232"/>
      <c r="M12" s="185"/>
      <c r="N12" s="185"/>
      <c r="O12" s="185"/>
      <c r="P12" s="185"/>
      <c r="Q12" s="185"/>
    </row>
    <row r="13" spans="1:17" ht="12.75" customHeight="1" x14ac:dyDescent="0.25">
      <c r="A13" s="195" t="s">
        <v>114</v>
      </c>
      <c r="B13" s="196"/>
      <c r="C13" s="233"/>
      <c r="D13" s="233"/>
      <c r="E13" s="233"/>
      <c r="F13" s="233"/>
      <c r="G13" s="233"/>
      <c r="H13" s="233"/>
      <c r="I13" s="233"/>
      <c r="J13" s="233"/>
      <c r="K13" s="233"/>
      <c r="L13" s="233"/>
      <c r="M13" s="195"/>
      <c r="N13" s="196"/>
      <c r="O13" s="196"/>
      <c r="P13" s="196"/>
      <c r="Q13" s="197"/>
    </row>
    <row r="14" spans="1:17" ht="12.75" customHeight="1" x14ac:dyDescent="0.25">
      <c r="A14" s="82" t="s">
        <v>115</v>
      </c>
      <c r="B14" s="114"/>
      <c r="C14" s="234">
        <v>4.05</v>
      </c>
      <c r="D14" s="58">
        <v>4.2</v>
      </c>
      <c r="E14" s="58">
        <v>4.3</v>
      </c>
      <c r="F14" s="356">
        <v>4.4000000000000004</v>
      </c>
      <c r="G14" s="356">
        <v>4.8400000000000007</v>
      </c>
      <c r="H14" s="356">
        <v>4.8000000000000007</v>
      </c>
      <c r="I14" s="356">
        <v>5.0400000000000009</v>
      </c>
      <c r="J14" s="356">
        <v>5</v>
      </c>
      <c r="K14" s="356">
        <f>J14*(1+'Base Increase'!$A$2)</f>
        <v>5.15</v>
      </c>
      <c r="L14" s="356">
        <f>MROUND(K14,0.1)</f>
        <v>5.2</v>
      </c>
      <c r="M14" s="282" t="s">
        <v>806</v>
      </c>
      <c r="N14" s="80" t="s">
        <v>669</v>
      </c>
      <c r="O14" s="82" t="s">
        <v>4</v>
      </c>
      <c r="P14" s="358">
        <f>'Base Increase'!$A$5</f>
        <v>45748</v>
      </c>
      <c r="Q14" s="82" t="s">
        <v>391</v>
      </c>
    </row>
    <row r="15" spans="1:17" ht="12.75" hidden="1" customHeight="1" x14ac:dyDescent="0.25">
      <c r="A15" s="8" t="s">
        <v>118</v>
      </c>
      <c r="B15" s="50"/>
      <c r="C15" s="242" t="s">
        <v>46</v>
      </c>
      <c r="D15" s="134" t="s">
        <v>46</v>
      </c>
      <c r="E15" s="134" t="s">
        <v>46</v>
      </c>
      <c r="F15" s="134" t="s">
        <v>46</v>
      </c>
      <c r="G15" s="347"/>
      <c r="H15" s="347"/>
      <c r="I15" s="347"/>
      <c r="J15" s="347"/>
      <c r="K15" s="347"/>
      <c r="L15" s="347"/>
      <c r="M15" s="282" t="s">
        <v>806</v>
      </c>
      <c r="N15" s="50" t="s">
        <v>116</v>
      </c>
      <c r="O15" s="8" t="s">
        <v>4</v>
      </c>
      <c r="P15" s="358">
        <f>'Base Increase'!$A$5</f>
        <v>45748</v>
      </c>
      <c r="Q15" s="8" t="s">
        <v>391</v>
      </c>
    </row>
    <row r="16" spans="1:17" ht="25.5" hidden="1" x14ac:dyDescent="0.25">
      <c r="A16" s="8" t="s">
        <v>117</v>
      </c>
      <c r="B16" s="50"/>
      <c r="C16" s="242" t="s">
        <v>46</v>
      </c>
      <c r="D16" s="134" t="s">
        <v>46</v>
      </c>
      <c r="E16" s="134" t="s">
        <v>46</v>
      </c>
      <c r="F16" s="134" t="s">
        <v>46</v>
      </c>
      <c r="G16" s="347"/>
      <c r="H16" s="347"/>
      <c r="I16" s="347"/>
      <c r="J16" s="347"/>
      <c r="K16" s="347"/>
      <c r="L16" s="347"/>
      <c r="M16" s="282" t="s">
        <v>806</v>
      </c>
      <c r="N16" s="89" t="s">
        <v>119</v>
      </c>
      <c r="O16" s="8" t="s">
        <v>4</v>
      </c>
      <c r="P16" s="358">
        <f>'Base Increase'!$A$5</f>
        <v>45748</v>
      </c>
      <c r="Q16" s="8" t="s">
        <v>391</v>
      </c>
    </row>
    <row r="17" spans="1:17" ht="12.75" customHeight="1" x14ac:dyDescent="0.25">
      <c r="A17" s="185"/>
      <c r="B17" s="185"/>
      <c r="C17" s="232"/>
      <c r="D17" s="232"/>
      <c r="E17" s="232"/>
      <c r="F17" s="232"/>
      <c r="G17" s="232"/>
      <c r="H17" s="232"/>
      <c r="I17" s="232"/>
      <c r="J17" s="232"/>
      <c r="K17" s="232"/>
      <c r="L17" s="232"/>
      <c r="M17" s="185"/>
      <c r="N17" s="185"/>
      <c r="O17" s="185"/>
      <c r="P17" s="185"/>
      <c r="Q17" s="185"/>
    </row>
    <row r="18" spans="1:17" ht="12.75" customHeight="1" x14ac:dyDescent="0.25">
      <c r="A18" s="195" t="s">
        <v>670</v>
      </c>
      <c r="B18" s="196"/>
      <c r="C18" s="233"/>
      <c r="D18" s="233"/>
      <c r="E18" s="233"/>
      <c r="F18" s="233"/>
      <c r="G18" s="233"/>
      <c r="H18" s="233"/>
      <c r="I18" s="233"/>
      <c r="J18" s="233"/>
      <c r="K18" s="233"/>
      <c r="L18" s="233"/>
      <c r="M18" s="195"/>
      <c r="N18" s="196"/>
      <c r="O18" s="196"/>
      <c r="P18" s="196"/>
      <c r="Q18" s="197"/>
    </row>
    <row r="19" spans="1:17" s="136" customFormat="1" ht="12.75" customHeight="1" x14ac:dyDescent="0.25">
      <c r="A19" s="130" t="s">
        <v>671</v>
      </c>
      <c r="B19" s="130"/>
      <c r="C19" s="204">
        <v>2.8</v>
      </c>
      <c r="D19" s="58">
        <v>2.9</v>
      </c>
      <c r="E19" s="58">
        <v>3</v>
      </c>
      <c r="F19" s="356">
        <v>3.1</v>
      </c>
      <c r="G19" s="356">
        <v>3.4100000000000006</v>
      </c>
      <c r="H19" s="356">
        <v>3.4000000000000004</v>
      </c>
      <c r="I19" s="356">
        <v>3.5700000000000007</v>
      </c>
      <c r="J19" s="356">
        <v>3.6</v>
      </c>
      <c r="K19" s="356">
        <f>J19*(1+'Base Increase'!$A$2)</f>
        <v>3.7080000000000002</v>
      </c>
      <c r="L19" s="356">
        <f>MROUND(K19,0.1)</f>
        <v>3.7</v>
      </c>
      <c r="M19" s="282" t="s">
        <v>806</v>
      </c>
      <c r="N19" s="130" t="s">
        <v>639</v>
      </c>
      <c r="O19" s="130" t="s">
        <v>4</v>
      </c>
      <c r="P19" s="358">
        <f>'Base Increase'!$A$5</f>
        <v>45748</v>
      </c>
      <c r="Q19" s="82" t="s">
        <v>391</v>
      </c>
    </row>
    <row r="20" spans="1:17" ht="12.75" customHeight="1" x14ac:dyDescent="0.25">
      <c r="A20" s="185"/>
      <c r="B20" s="185"/>
      <c r="C20" s="232"/>
      <c r="D20" s="232"/>
      <c r="E20" s="232"/>
      <c r="F20" s="232"/>
      <c r="G20" s="232"/>
      <c r="H20" s="232"/>
      <c r="I20" s="232"/>
      <c r="J20" s="232"/>
      <c r="K20" s="232"/>
      <c r="L20" s="232"/>
      <c r="M20" s="185"/>
      <c r="N20" s="185"/>
      <c r="O20" s="185"/>
      <c r="P20" s="185"/>
      <c r="Q20" s="185"/>
    </row>
    <row r="21" spans="1:17" ht="12.75" customHeight="1" x14ac:dyDescent="0.25">
      <c r="A21" s="195" t="s">
        <v>993</v>
      </c>
      <c r="B21" s="196"/>
      <c r="C21" s="233"/>
      <c r="D21" s="233"/>
      <c r="E21" s="233"/>
      <c r="F21" s="233"/>
      <c r="G21" s="233"/>
      <c r="H21" s="233"/>
      <c r="I21" s="233"/>
      <c r="J21" s="233"/>
      <c r="K21" s="233"/>
      <c r="L21" s="233"/>
      <c r="M21" s="195"/>
      <c r="N21" s="196"/>
      <c r="O21" s="196"/>
      <c r="P21" s="196"/>
      <c r="Q21" s="197"/>
    </row>
    <row r="22" spans="1:17" ht="12.75" hidden="1" customHeight="1" x14ac:dyDescent="0.25">
      <c r="A22" s="114" t="s">
        <v>121</v>
      </c>
      <c r="B22" s="114"/>
      <c r="C22" s="242" t="s">
        <v>120</v>
      </c>
      <c r="D22" s="347" t="s">
        <v>120</v>
      </c>
      <c r="E22" s="347" t="s">
        <v>120</v>
      </c>
      <c r="F22" s="79" t="s">
        <v>120</v>
      </c>
      <c r="G22" s="79"/>
      <c r="H22" s="79"/>
      <c r="I22" s="79"/>
      <c r="J22" s="79"/>
      <c r="K22" s="79"/>
      <c r="L22" s="79"/>
      <c r="M22" s="306"/>
      <c r="N22" s="114"/>
      <c r="O22" s="114"/>
      <c r="P22" s="358">
        <f>'Base Increase'!$A$5</f>
        <v>45748</v>
      </c>
      <c r="Q22" s="82" t="s">
        <v>391</v>
      </c>
    </row>
    <row r="23" spans="1:17" ht="12.75" customHeight="1" x14ac:dyDescent="0.25">
      <c r="A23" s="87" t="s">
        <v>124</v>
      </c>
      <c r="B23" s="50"/>
      <c r="C23" s="235">
        <v>39.5</v>
      </c>
      <c r="D23" s="58">
        <v>40.700000000000003</v>
      </c>
      <c r="E23" s="58">
        <v>28</v>
      </c>
      <c r="F23" s="356">
        <v>28</v>
      </c>
      <c r="G23" s="356">
        <v>30.800000000000004</v>
      </c>
      <c r="H23" s="356">
        <v>30.8</v>
      </c>
      <c r="I23" s="356">
        <v>32.340000000000003</v>
      </c>
      <c r="J23" s="356">
        <v>32.300000000000004</v>
      </c>
      <c r="K23" s="356">
        <f>J23*(1+'Base Increase'!$A$2)</f>
        <v>33.269000000000005</v>
      </c>
      <c r="L23" s="189">
        <f t="shared" ref="L23" si="1">MROUND(K23,1)</f>
        <v>33</v>
      </c>
      <c r="M23" s="473" t="s">
        <v>1117</v>
      </c>
      <c r="N23" s="50" t="s">
        <v>122</v>
      </c>
      <c r="O23" s="50" t="s">
        <v>4</v>
      </c>
      <c r="P23" s="358">
        <f>'Base Increase'!$A$5</f>
        <v>45748</v>
      </c>
      <c r="Q23" s="8" t="s">
        <v>391</v>
      </c>
    </row>
    <row r="24" spans="1:17" ht="12.75" customHeight="1" x14ac:dyDescent="0.25">
      <c r="A24" s="87" t="s">
        <v>125</v>
      </c>
      <c r="B24" s="50"/>
      <c r="C24" s="235">
        <v>10.3</v>
      </c>
      <c r="D24" s="58">
        <v>10.6</v>
      </c>
      <c r="E24" s="58">
        <v>5</v>
      </c>
      <c r="F24" s="356">
        <v>5</v>
      </c>
      <c r="G24" s="356">
        <v>5.5</v>
      </c>
      <c r="H24" s="356">
        <v>5.5</v>
      </c>
      <c r="I24" s="356">
        <v>5.7750000000000004</v>
      </c>
      <c r="J24" s="356">
        <v>5.8000000000000007</v>
      </c>
      <c r="K24" s="356">
        <f>J24*(1+'Base Increase'!$A$2)</f>
        <v>5.9740000000000011</v>
      </c>
      <c r="L24" s="356">
        <f t="shared" ref="L24" si="2">MROUND(K24,0.1)</f>
        <v>6</v>
      </c>
      <c r="M24" s="473" t="s">
        <v>1117</v>
      </c>
      <c r="N24" s="89" t="s">
        <v>123</v>
      </c>
      <c r="O24" s="50" t="s">
        <v>4</v>
      </c>
      <c r="P24" s="358">
        <f>'Base Increase'!$A$5</f>
        <v>45748</v>
      </c>
      <c r="Q24" s="8" t="s">
        <v>391</v>
      </c>
    </row>
    <row r="25" spans="1:17" ht="12.75" hidden="1" customHeight="1" x14ac:dyDescent="0.25">
      <c r="A25" s="185"/>
      <c r="B25" s="185"/>
      <c r="C25" s="232"/>
      <c r="D25" s="232"/>
      <c r="E25" s="232"/>
      <c r="F25" s="232"/>
      <c r="G25" s="232"/>
      <c r="H25" s="232"/>
      <c r="I25" s="232"/>
      <c r="J25" s="232"/>
      <c r="K25" s="232"/>
      <c r="L25" s="232"/>
      <c r="M25" s="185"/>
      <c r="N25" s="185"/>
      <c r="O25" s="185"/>
      <c r="P25" s="185"/>
      <c r="Q25" s="185"/>
    </row>
    <row r="26" spans="1:17" s="124" customFormat="1" ht="12.75" hidden="1" customHeight="1" x14ac:dyDescent="0.25">
      <c r="A26" s="69" t="s">
        <v>313</v>
      </c>
      <c r="B26" s="194"/>
      <c r="C26" s="233"/>
      <c r="D26" s="233"/>
      <c r="E26" s="233"/>
      <c r="F26" s="233"/>
      <c r="G26" s="233"/>
      <c r="H26" s="233"/>
      <c r="I26" s="233"/>
      <c r="J26" s="233"/>
      <c r="K26" s="233"/>
      <c r="L26" s="233"/>
      <c r="M26" s="195"/>
      <c r="N26" s="83"/>
      <c r="O26" s="83"/>
      <c r="P26" s="84"/>
      <c r="Q26" s="183"/>
    </row>
    <row r="27" spans="1:17" s="124" customFormat="1" ht="12.75" hidden="1" customHeight="1" x14ac:dyDescent="0.25">
      <c r="A27" s="57" t="s">
        <v>689</v>
      </c>
      <c r="B27" s="86">
        <v>0.6</v>
      </c>
      <c r="C27" s="86">
        <v>0.65</v>
      </c>
      <c r="D27" s="58">
        <v>0.7</v>
      </c>
      <c r="E27" s="58">
        <v>0.5</v>
      </c>
      <c r="F27" s="356">
        <v>0.5</v>
      </c>
      <c r="G27" s="356">
        <v>0.55000000000000004</v>
      </c>
      <c r="H27" s="356">
        <v>0.60000000000000009</v>
      </c>
      <c r="I27" s="356">
        <v>0.63000000000000012</v>
      </c>
      <c r="J27" s="356">
        <v>0.60000000000000009</v>
      </c>
      <c r="K27" s="356"/>
      <c r="L27" s="356"/>
      <c r="M27" s="282" t="s">
        <v>806</v>
      </c>
      <c r="N27" s="82" t="s">
        <v>73</v>
      </c>
      <c r="O27" s="82" t="s">
        <v>378</v>
      </c>
      <c r="P27" s="358">
        <v>44652</v>
      </c>
      <c r="Q27" s="82" t="s">
        <v>391</v>
      </c>
    </row>
    <row r="28" spans="1:17" s="124" customFormat="1" ht="12.75" hidden="1" customHeight="1" x14ac:dyDescent="0.25">
      <c r="A28" s="185"/>
      <c r="B28" s="185"/>
      <c r="C28" s="232"/>
      <c r="D28" s="232"/>
      <c r="E28" s="232"/>
      <c r="F28" s="232"/>
      <c r="G28" s="232"/>
      <c r="H28" s="232"/>
      <c r="I28" s="232"/>
      <c r="J28" s="232"/>
      <c r="K28" s="232"/>
      <c r="L28" s="232"/>
      <c r="M28" s="185"/>
      <c r="N28" s="185"/>
      <c r="O28" s="185"/>
      <c r="P28" s="185"/>
      <c r="Q28" s="185"/>
    </row>
    <row r="29" spans="1:17" s="124" customFormat="1" ht="12.75" hidden="1" customHeight="1" x14ac:dyDescent="0.25">
      <c r="A29" s="69" t="s">
        <v>690</v>
      </c>
      <c r="B29" s="194"/>
      <c r="C29" s="233"/>
      <c r="D29" s="233"/>
      <c r="E29" s="233"/>
      <c r="F29" s="233"/>
      <c r="G29" s="233"/>
      <c r="H29" s="233"/>
      <c r="I29" s="233"/>
      <c r="J29" s="233"/>
      <c r="K29" s="233"/>
      <c r="L29" s="233"/>
      <c r="M29" s="195"/>
      <c r="N29" s="83"/>
      <c r="O29" s="83"/>
      <c r="P29" s="198"/>
      <c r="Q29" s="199"/>
    </row>
    <row r="30" spans="1:17" s="124" customFormat="1" ht="12.75" hidden="1" customHeight="1" x14ac:dyDescent="0.25">
      <c r="A30" s="191" t="s">
        <v>691</v>
      </c>
      <c r="B30" s="79" t="s">
        <v>72</v>
      </c>
      <c r="C30" s="192" t="s">
        <v>46</v>
      </c>
      <c r="D30" s="134" t="s">
        <v>46</v>
      </c>
      <c r="E30" s="134" t="s">
        <v>46</v>
      </c>
      <c r="F30" s="134" t="s">
        <v>46</v>
      </c>
      <c r="G30" s="347"/>
      <c r="H30" s="347"/>
      <c r="I30" s="347"/>
      <c r="J30" s="347"/>
      <c r="K30" s="347"/>
      <c r="L30" s="347"/>
      <c r="M30" s="282" t="s">
        <v>806</v>
      </c>
      <c r="N30" s="193" t="s">
        <v>73</v>
      </c>
      <c r="O30" s="82" t="s">
        <v>378</v>
      </c>
      <c r="P30" s="358">
        <f>'Base Increase'!$A$5</f>
        <v>45748</v>
      </c>
      <c r="Q30" s="82" t="s">
        <v>391</v>
      </c>
    </row>
    <row r="31" spans="1:17" s="124" customFormat="1" ht="25.5" hidden="1" x14ac:dyDescent="0.25">
      <c r="A31" s="137" t="s">
        <v>697</v>
      </c>
      <c r="B31" s="138">
        <v>0.15</v>
      </c>
      <c r="C31" s="138">
        <v>0.2</v>
      </c>
      <c r="D31" s="58">
        <v>0.2</v>
      </c>
      <c r="E31" s="58">
        <v>0</v>
      </c>
      <c r="F31" s="356">
        <v>0.2</v>
      </c>
      <c r="G31" s="356">
        <v>0.22000000000000003</v>
      </c>
      <c r="H31" s="356">
        <v>0.2</v>
      </c>
      <c r="I31" s="356">
        <v>0.21000000000000002</v>
      </c>
      <c r="J31" s="356">
        <v>0.2</v>
      </c>
      <c r="K31" s="356"/>
      <c r="L31" s="356"/>
      <c r="M31" s="282" t="s">
        <v>806</v>
      </c>
      <c r="N31" s="8" t="s">
        <v>315</v>
      </c>
      <c r="O31" s="8" t="s">
        <v>378</v>
      </c>
      <c r="P31" s="358">
        <v>44652</v>
      </c>
      <c r="Q31" s="8" t="s">
        <v>391</v>
      </c>
    </row>
    <row r="32" spans="1:17" s="124" customFormat="1" ht="12.75" hidden="1" customHeight="1" x14ac:dyDescent="0.25">
      <c r="A32" s="8" t="s">
        <v>74</v>
      </c>
      <c r="B32" s="138">
        <v>1.85</v>
      </c>
      <c r="C32" s="138">
        <v>1.95</v>
      </c>
      <c r="D32" s="58">
        <v>2</v>
      </c>
      <c r="E32" s="58">
        <v>2</v>
      </c>
      <c r="F32" s="356">
        <v>2.1</v>
      </c>
      <c r="G32" s="356"/>
      <c r="H32" s="356"/>
      <c r="I32" s="356"/>
      <c r="J32" s="356"/>
      <c r="K32" s="356"/>
      <c r="L32" s="356"/>
      <c r="M32" s="282" t="s">
        <v>806</v>
      </c>
      <c r="N32" s="8" t="s">
        <v>75</v>
      </c>
      <c r="O32" s="8" t="s">
        <v>4</v>
      </c>
      <c r="P32" s="10">
        <v>43556</v>
      </c>
      <c r="Q32" s="8" t="s">
        <v>391</v>
      </c>
    </row>
    <row r="33" spans="1:17" s="124" customFormat="1" ht="25.5" hidden="1" x14ac:dyDescent="0.25">
      <c r="A33" s="139" t="s">
        <v>698</v>
      </c>
      <c r="B33" s="31" t="s">
        <v>692</v>
      </c>
      <c r="C33" s="31" t="s">
        <v>46</v>
      </c>
      <c r="D33" s="134" t="s">
        <v>46</v>
      </c>
      <c r="E33" s="134" t="s">
        <v>46</v>
      </c>
      <c r="F33" s="134" t="s">
        <v>46</v>
      </c>
      <c r="G33" s="347"/>
      <c r="H33" s="347"/>
      <c r="I33" s="347"/>
      <c r="J33" s="347"/>
      <c r="K33" s="347"/>
      <c r="L33" s="347"/>
      <c r="M33" s="282" t="s">
        <v>806</v>
      </c>
      <c r="N33" s="8" t="s">
        <v>73</v>
      </c>
      <c r="O33" s="8" t="s">
        <v>378</v>
      </c>
      <c r="P33" s="10"/>
      <c r="Q33" s="8"/>
    </row>
    <row r="34" spans="1:17" s="124" customFormat="1" hidden="1" x14ac:dyDescent="0.25">
      <c r="A34" s="185"/>
      <c r="B34" s="185"/>
      <c r="C34" s="232"/>
      <c r="D34" s="232"/>
      <c r="E34" s="232"/>
      <c r="F34" s="232"/>
      <c r="G34" s="232"/>
      <c r="H34" s="232"/>
      <c r="I34" s="232"/>
      <c r="J34" s="232"/>
      <c r="K34" s="232"/>
      <c r="L34" s="232"/>
      <c r="M34" s="185"/>
      <c r="N34" s="185"/>
      <c r="O34" s="185"/>
      <c r="P34" s="185"/>
      <c r="Q34" s="185"/>
    </row>
    <row r="35" spans="1:17" s="124" customFormat="1" x14ac:dyDescent="0.25">
      <c r="A35" s="69" t="s">
        <v>693</v>
      </c>
      <c r="B35" s="200"/>
      <c r="C35" s="233"/>
      <c r="D35" s="233"/>
      <c r="E35" s="233"/>
      <c r="F35" s="233"/>
      <c r="G35" s="233"/>
      <c r="H35" s="233"/>
      <c r="I35" s="233"/>
      <c r="J35" s="233"/>
      <c r="K35" s="233"/>
      <c r="L35" s="233"/>
      <c r="M35" s="195"/>
      <c r="N35" s="83"/>
      <c r="O35" s="83"/>
      <c r="P35" s="72"/>
      <c r="Q35" s="73"/>
    </row>
    <row r="36" spans="1:17" s="124" customFormat="1" ht="24" x14ac:dyDescent="0.25">
      <c r="A36" s="82" t="s">
        <v>694</v>
      </c>
      <c r="B36" s="140">
        <v>2</v>
      </c>
      <c r="C36" s="140">
        <v>2.1</v>
      </c>
      <c r="D36" s="346">
        <v>2.5</v>
      </c>
      <c r="E36" s="58">
        <v>2.6</v>
      </c>
      <c r="F36" s="356">
        <v>2.7</v>
      </c>
      <c r="G36" s="356">
        <v>2.9700000000000006</v>
      </c>
      <c r="H36" s="356">
        <v>0.5</v>
      </c>
      <c r="I36" s="356">
        <v>0.52500000000000002</v>
      </c>
      <c r="J36" s="356">
        <v>0.5</v>
      </c>
      <c r="K36" s="356">
        <f>J36*(1+'Base Increase'!$A$2)</f>
        <v>0.51500000000000001</v>
      </c>
      <c r="L36" s="356">
        <f t="shared" ref="L36:L39" si="3">MROUND(K36,0.1)</f>
        <v>0.5</v>
      </c>
      <c r="M36" s="473" t="s">
        <v>1117</v>
      </c>
      <c r="N36" s="82" t="s">
        <v>496</v>
      </c>
      <c r="O36" s="82" t="s">
        <v>4</v>
      </c>
      <c r="P36" s="358">
        <f>'Base Increase'!$A$5</f>
        <v>45748</v>
      </c>
      <c r="Q36" s="82" t="s">
        <v>391</v>
      </c>
    </row>
    <row r="37" spans="1:17" s="124" customFormat="1" ht="12.75" customHeight="1" x14ac:dyDescent="0.25">
      <c r="A37" s="8" t="s">
        <v>695</v>
      </c>
      <c r="B37" s="138">
        <v>5</v>
      </c>
      <c r="C37" s="138">
        <v>5.2</v>
      </c>
      <c r="D37" s="58">
        <v>5.5</v>
      </c>
      <c r="E37" s="58">
        <v>5.7</v>
      </c>
      <c r="F37" s="356">
        <v>5.9</v>
      </c>
      <c r="G37" s="356">
        <v>6.4900000000000011</v>
      </c>
      <c r="H37" s="356">
        <v>1.5</v>
      </c>
      <c r="I37" s="356">
        <v>1.5750000000000002</v>
      </c>
      <c r="J37" s="356">
        <v>1.5</v>
      </c>
      <c r="K37" s="356">
        <f>J37*(1+'Base Increase'!$A$2)</f>
        <v>1.5449999999999999</v>
      </c>
      <c r="L37" s="356">
        <f t="shared" si="3"/>
        <v>1.5</v>
      </c>
      <c r="M37" s="473" t="s">
        <v>1117</v>
      </c>
      <c r="N37" s="8" t="s">
        <v>495</v>
      </c>
      <c r="O37" s="8" t="s">
        <v>4</v>
      </c>
      <c r="P37" s="358">
        <f>'Base Increase'!$A$5</f>
        <v>45748</v>
      </c>
      <c r="Q37" s="8" t="s">
        <v>391</v>
      </c>
    </row>
    <row r="38" spans="1:17" s="124" customFormat="1" ht="12.75" hidden="1" customHeight="1" x14ac:dyDescent="0.25">
      <c r="A38" s="82" t="s">
        <v>696</v>
      </c>
      <c r="B38" s="140">
        <v>0</v>
      </c>
      <c r="C38" s="138">
        <v>0</v>
      </c>
      <c r="D38" s="58">
        <v>0</v>
      </c>
      <c r="E38" s="58">
        <v>0</v>
      </c>
      <c r="F38" s="356">
        <v>0</v>
      </c>
      <c r="G38" s="356">
        <v>0</v>
      </c>
      <c r="H38" s="356">
        <v>0</v>
      </c>
      <c r="I38" s="356">
        <v>0</v>
      </c>
      <c r="J38" s="356">
        <v>0</v>
      </c>
      <c r="K38" s="356">
        <f>J38*(1+'Base Increase'!$A$2)</f>
        <v>0</v>
      </c>
      <c r="L38" s="356">
        <f t="shared" si="3"/>
        <v>0</v>
      </c>
      <c r="M38" s="473" t="s">
        <v>1117</v>
      </c>
      <c r="N38" s="8" t="s">
        <v>495</v>
      </c>
      <c r="O38" s="8" t="s">
        <v>4</v>
      </c>
      <c r="P38" s="358">
        <f>'Base Increase'!$A$5</f>
        <v>45748</v>
      </c>
      <c r="Q38" s="8" t="s">
        <v>391</v>
      </c>
    </row>
    <row r="39" spans="1:17" s="124" customFormat="1" ht="12.75" hidden="1" customHeight="1" x14ac:dyDescent="0.25">
      <c r="A39" s="82" t="s">
        <v>731</v>
      </c>
      <c r="B39" s="140"/>
      <c r="C39" s="138"/>
      <c r="D39" s="58"/>
      <c r="E39" s="58"/>
      <c r="F39" s="356">
        <v>0</v>
      </c>
      <c r="G39" s="356">
        <v>0</v>
      </c>
      <c r="H39" s="356">
        <v>0</v>
      </c>
      <c r="I39" s="356">
        <v>0</v>
      </c>
      <c r="J39" s="356">
        <v>0</v>
      </c>
      <c r="K39" s="356">
        <f>J39*(1+'Base Increase'!$A$2)</f>
        <v>0</v>
      </c>
      <c r="L39" s="356">
        <f t="shared" si="3"/>
        <v>0</v>
      </c>
      <c r="M39" s="282"/>
      <c r="N39" s="8"/>
      <c r="O39" s="8"/>
      <c r="P39" s="10"/>
      <c r="Q39" s="8"/>
    </row>
    <row r="40" spans="1:17" s="124" customFormat="1" ht="12.75" hidden="1" customHeight="1" x14ac:dyDescent="0.25">
      <c r="A40" s="185"/>
      <c r="B40" s="185"/>
      <c r="C40" s="232"/>
      <c r="D40" s="232"/>
      <c r="E40" s="232"/>
      <c r="F40" s="232"/>
      <c r="G40" s="232"/>
      <c r="H40" s="232"/>
      <c r="I40" s="232"/>
      <c r="J40" s="232"/>
      <c r="K40" s="232"/>
      <c r="L40" s="232"/>
      <c r="M40" s="185"/>
      <c r="N40" s="185"/>
      <c r="O40" s="185"/>
      <c r="P40" s="185"/>
      <c r="Q40" s="185"/>
    </row>
    <row r="41" spans="1:17" s="124" customFormat="1" ht="12.75" hidden="1" customHeight="1" x14ac:dyDescent="0.25">
      <c r="A41" s="69" t="s">
        <v>316</v>
      </c>
      <c r="B41" s="200"/>
      <c r="C41" s="233"/>
      <c r="D41" s="233"/>
      <c r="E41" s="233"/>
      <c r="F41" s="233"/>
      <c r="G41" s="233"/>
      <c r="H41" s="233"/>
      <c r="I41" s="233"/>
      <c r="J41" s="233"/>
      <c r="K41" s="233"/>
      <c r="L41" s="233"/>
      <c r="M41" s="195"/>
      <c r="N41" s="83"/>
      <c r="O41" s="83"/>
      <c r="P41" s="196"/>
      <c r="Q41" s="73"/>
    </row>
    <row r="42" spans="1:17" s="124" customFormat="1" ht="12.75" hidden="1" customHeight="1" x14ac:dyDescent="0.25">
      <c r="A42" s="285" t="s">
        <v>80</v>
      </c>
      <c r="B42" s="362">
        <v>6</v>
      </c>
      <c r="C42" s="362">
        <v>6</v>
      </c>
      <c r="D42" s="363">
        <v>6</v>
      </c>
      <c r="E42" s="363">
        <v>6</v>
      </c>
      <c r="F42" s="287">
        <v>6</v>
      </c>
      <c r="G42" s="287"/>
      <c r="H42" s="287"/>
      <c r="I42" s="287"/>
      <c r="J42" s="287"/>
      <c r="K42" s="287"/>
      <c r="L42" s="287"/>
      <c r="M42" s="287" t="s">
        <v>806</v>
      </c>
      <c r="N42" s="285" t="s">
        <v>73</v>
      </c>
      <c r="O42" s="285" t="s">
        <v>378</v>
      </c>
      <c r="P42" s="291">
        <f>'Base Increase'!$A$5</f>
        <v>45748</v>
      </c>
      <c r="Q42" s="285" t="s">
        <v>418</v>
      </c>
    </row>
    <row r="43" spans="1:17" s="124" customFormat="1" ht="12.75" hidden="1" customHeight="1" x14ac:dyDescent="0.25">
      <c r="A43" s="8" t="s">
        <v>707</v>
      </c>
      <c r="B43" s="138"/>
      <c r="C43" s="138">
        <v>2.1</v>
      </c>
      <c r="D43" s="79" t="s">
        <v>46</v>
      </c>
      <c r="E43" s="79" t="s">
        <v>46</v>
      </c>
      <c r="F43" s="134" t="s">
        <v>46</v>
      </c>
      <c r="G43" s="347"/>
      <c r="H43" s="347"/>
      <c r="I43" s="347"/>
      <c r="J43" s="347"/>
      <c r="K43" s="347"/>
      <c r="L43" s="347"/>
      <c r="M43" s="282" t="s">
        <v>806</v>
      </c>
      <c r="N43" s="8" t="s">
        <v>81</v>
      </c>
      <c r="O43" s="8" t="s">
        <v>378</v>
      </c>
      <c r="P43" s="358">
        <f>'Base Increase'!$A$5</f>
        <v>45748</v>
      </c>
      <c r="Q43" s="8" t="s">
        <v>391</v>
      </c>
    </row>
    <row r="44" spans="1:17" s="124" customFormat="1" ht="12.75" hidden="1" customHeight="1" x14ac:dyDescent="0.25">
      <c r="A44" s="8" t="s">
        <v>708</v>
      </c>
      <c r="B44" s="141">
        <v>2</v>
      </c>
      <c r="C44" s="138" t="s">
        <v>46</v>
      </c>
      <c r="D44" s="79" t="s">
        <v>46</v>
      </c>
      <c r="E44" s="79" t="s">
        <v>46</v>
      </c>
      <c r="F44" s="134" t="s">
        <v>46</v>
      </c>
      <c r="G44" s="347"/>
      <c r="H44" s="347"/>
      <c r="I44" s="347"/>
      <c r="J44" s="347"/>
      <c r="K44" s="347"/>
      <c r="L44" s="347"/>
      <c r="M44" s="282" t="s">
        <v>806</v>
      </c>
      <c r="N44" s="8" t="s">
        <v>81</v>
      </c>
      <c r="O44" s="8" t="s">
        <v>378</v>
      </c>
      <c r="P44" s="358">
        <f>'Base Increase'!$A$5</f>
        <v>45748</v>
      </c>
      <c r="Q44" s="8" t="s">
        <v>391</v>
      </c>
    </row>
    <row r="45" spans="1:17" s="124" customFormat="1" ht="12.75" customHeight="1" x14ac:dyDescent="0.25">
      <c r="A45" s="185"/>
      <c r="B45" s="185"/>
      <c r="C45" s="232"/>
      <c r="D45" s="232"/>
      <c r="E45" s="232"/>
      <c r="F45" s="232"/>
      <c r="G45" s="232"/>
      <c r="H45" s="232"/>
      <c r="I45" s="232"/>
      <c r="J45" s="232"/>
      <c r="K45" s="232"/>
      <c r="L45" s="232"/>
      <c r="M45" s="185"/>
      <c r="N45" s="185"/>
      <c r="O45" s="185"/>
      <c r="P45" s="185"/>
      <c r="Q45" s="185"/>
    </row>
    <row r="46" spans="1:17" s="124" customFormat="1" ht="12.75" customHeight="1" x14ac:dyDescent="0.25">
      <c r="A46" s="69" t="s">
        <v>317</v>
      </c>
      <c r="B46" s="200"/>
      <c r="C46" s="233"/>
      <c r="D46" s="233"/>
      <c r="E46" s="233"/>
      <c r="F46" s="233"/>
      <c r="G46" s="233"/>
      <c r="H46" s="233"/>
      <c r="I46" s="233"/>
      <c r="J46" s="233"/>
      <c r="K46" s="233"/>
      <c r="L46" s="233"/>
      <c r="M46" s="195"/>
      <c r="N46" s="83"/>
      <c r="O46" s="83"/>
      <c r="P46" s="196"/>
      <c r="Q46" s="73"/>
    </row>
    <row r="47" spans="1:17" s="124" customFormat="1" ht="12.75" customHeight="1" x14ac:dyDescent="0.25">
      <c r="A47" s="82" t="s">
        <v>320</v>
      </c>
      <c r="B47" s="140">
        <v>1.2</v>
      </c>
      <c r="C47" s="140">
        <v>1.25</v>
      </c>
      <c r="D47" s="58">
        <v>1.3</v>
      </c>
      <c r="E47" s="58">
        <v>1</v>
      </c>
      <c r="F47" s="356">
        <v>1</v>
      </c>
      <c r="G47" s="356">
        <v>1.1000000000000001</v>
      </c>
      <c r="H47" s="356">
        <v>1.1000000000000001</v>
      </c>
      <c r="I47" s="356">
        <v>1.1550000000000002</v>
      </c>
      <c r="J47" s="356">
        <v>1.2000000000000002</v>
      </c>
      <c r="K47" s="356">
        <f>J47*(1+'Base Increase'!$A$2)</f>
        <v>1.2360000000000002</v>
      </c>
      <c r="L47" s="356">
        <f t="shared" ref="L47:L50" si="4">MROUND(K47,0.1)</f>
        <v>1.2000000000000002</v>
      </c>
      <c r="M47" s="473" t="s">
        <v>1117</v>
      </c>
      <c r="N47" s="82" t="s">
        <v>73</v>
      </c>
      <c r="O47" s="82" t="s">
        <v>378</v>
      </c>
      <c r="P47" s="358">
        <f>'Base Increase'!$A$5</f>
        <v>45748</v>
      </c>
      <c r="Q47" s="82" t="s">
        <v>391</v>
      </c>
    </row>
    <row r="48" spans="1:17" s="124" customFormat="1" ht="12.75" customHeight="1" x14ac:dyDescent="0.25">
      <c r="A48" s="8" t="s">
        <v>318</v>
      </c>
      <c r="B48" s="138">
        <v>0.6</v>
      </c>
      <c r="C48" s="138">
        <v>0.65</v>
      </c>
      <c r="D48" s="58">
        <v>0.7</v>
      </c>
      <c r="E48" s="58">
        <v>0.5</v>
      </c>
      <c r="F48" s="356">
        <v>0.5</v>
      </c>
      <c r="G48" s="356">
        <v>0.55000000000000004</v>
      </c>
      <c r="H48" s="356">
        <v>0.60000000000000009</v>
      </c>
      <c r="I48" s="356">
        <v>0.63000000000000012</v>
      </c>
      <c r="J48" s="356">
        <v>0.60000000000000009</v>
      </c>
      <c r="K48" s="356">
        <f>J48*(1+'Base Increase'!$A$2)</f>
        <v>0.6180000000000001</v>
      </c>
      <c r="L48" s="356">
        <f t="shared" si="4"/>
        <v>0.60000000000000009</v>
      </c>
      <c r="M48" s="473" t="s">
        <v>1117</v>
      </c>
      <c r="N48" s="8" t="s">
        <v>73</v>
      </c>
      <c r="O48" s="8" t="s">
        <v>378</v>
      </c>
      <c r="P48" s="358">
        <f>'Base Increase'!$A$5</f>
        <v>45748</v>
      </c>
      <c r="Q48" s="8" t="s">
        <v>391</v>
      </c>
    </row>
    <row r="49" spans="1:17" s="124" customFormat="1" ht="12.75" customHeight="1" x14ac:dyDescent="0.25">
      <c r="A49" s="8" t="s">
        <v>319</v>
      </c>
      <c r="B49" s="138">
        <v>2.5</v>
      </c>
      <c r="C49" s="138">
        <v>2.6</v>
      </c>
      <c r="D49" s="58">
        <v>2.7</v>
      </c>
      <c r="E49" s="58">
        <v>2</v>
      </c>
      <c r="F49" s="356">
        <v>2.1</v>
      </c>
      <c r="G49" s="356">
        <v>2.3100000000000005</v>
      </c>
      <c r="H49" s="356">
        <v>2.3000000000000003</v>
      </c>
      <c r="I49" s="356">
        <v>2.4150000000000005</v>
      </c>
      <c r="J49" s="356">
        <v>2.4000000000000004</v>
      </c>
      <c r="K49" s="356">
        <f>J49*(1+'Base Increase'!$A$2)</f>
        <v>2.4720000000000004</v>
      </c>
      <c r="L49" s="356">
        <f t="shared" si="4"/>
        <v>2.5</v>
      </c>
      <c r="M49" s="473" t="s">
        <v>1117</v>
      </c>
      <c r="N49" s="8" t="s">
        <v>73</v>
      </c>
      <c r="O49" s="8" t="s">
        <v>378</v>
      </c>
      <c r="P49" s="358">
        <f>'Base Increase'!$A$5</f>
        <v>45748</v>
      </c>
      <c r="Q49" s="8" t="s">
        <v>391</v>
      </c>
    </row>
    <row r="50" spans="1:17" s="124" customFormat="1" ht="12.75" customHeight="1" x14ac:dyDescent="0.25">
      <c r="A50" s="8" t="s">
        <v>807</v>
      </c>
      <c r="B50" s="138">
        <v>1</v>
      </c>
      <c r="C50" s="138">
        <v>1.05</v>
      </c>
      <c r="D50" s="58">
        <v>1.1000000000000001</v>
      </c>
      <c r="E50" s="58">
        <v>1</v>
      </c>
      <c r="F50" s="356">
        <v>1</v>
      </c>
      <c r="G50" s="356">
        <v>1.1000000000000001</v>
      </c>
      <c r="H50" s="356">
        <v>1.1000000000000001</v>
      </c>
      <c r="I50" s="356">
        <v>1.1550000000000002</v>
      </c>
      <c r="J50" s="356">
        <v>1.2000000000000002</v>
      </c>
      <c r="K50" s="356">
        <f>J50*(1+'Base Increase'!$A$2)</f>
        <v>1.2360000000000002</v>
      </c>
      <c r="L50" s="356">
        <f t="shared" si="4"/>
        <v>1.2000000000000002</v>
      </c>
      <c r="M50" s="473" t="s">
        <v>1117</v>
      </c>
      <c r="N50" s="8" t="s">
        <v>73</v>
      </c>
      <c r="O50" s="8" t="s">
        <v>378</v>
      </c>
      <c r="P50" s="358">
        <f>'Base Increase'!$A$5</f>
        <v>45748</v>
      </c>
      <c r="Q50" s="8" t="s">
        <v>391</v>
      </c>
    </row>
    <row r="51" spans="1:17" s="124" customFormat="1" ht="12.75" customHeight="1" x14ac:dyDescent="0.25">
      <c r="A51" s="185"/>
      <c r="B51" s="185"/>
      <c r="C51" s="232"/>
      <c r="D51" s="232"/>
      <c r="E51" s="232"/>
      <c r="F51" s="232"/>
      <c r="G51" s="232"/>
      <c r="H51" s="232"/>
      <c r="I51" s="232"/>
      <c r="J51" s="232"/>
      <c r="K51" s="232"/>
      <c r="L51" s="232"/>
      <c r="M51" s="185"/>
      <c r="N51" s="185"/>
      <c r="O51" s="185"/>
      <c r="P51" s="185"/>
      <c r="Q51" s="185"/>
    </row>
    <row r="52" spans="1:17" s="124" customFormat="1" ht="12.75" hidden="1" customHeight="1" x14ac:dyDescent="0.25">
      <c r="A52" s="69" t="s">
        <v>314</v>
      </c>
      <c r="B52" s="200"/>
      <c r="C52" s="233"/>
      <c r="D52" s="233"/>
      <c r="E52" s="233"/>
      <c r="F52" s="233"/>
      <c r="G52" s="233"/>
      <c r="H52" s="233"/>
      <c r="I52" s="233"/>
      <c r="J52" s="233"/>
      <c r="K52" s="233"/>
      <c r="L52" s="233"/>
      <c r="M52" s="195"/>
      <c r="N52" s="83"/>
      <c r="O52" s="196"/>
      <c r="P52" s="72"/>
      <c r="Q52" s="73"/>
    </row>
    <row r="53" spans="1:17" s="124" customFormat="1" ht="12.75" hidden="1" customHeight="1" x14ac:dyDescent="0.25">
      <c r="A53" s="82" t="s">
        <v>102</v>
      </c>
      <c r="B53" s="201">
        <v>2.9</v>
      </c>
      <c r="C53" s="201">
        <v>3</v>
      </c>
      <c r="D53" s="58">
        <v>3.1</v>
      </c>
      <c r="E53" s="58">
        <v>3.2</v>
      </c>
      <c r="F53" s="356">
        <v>3.3000000000000003</v>
      </c>
      <c r="G53" s="356">
        <v>3.6300000000000008</v>
      </c>
      <c r="H53" s="356">
        <v>3.6</v>
      </c>
      <c r="I53" s="356">
        <v>3.7800000000000002</v>
      </c>
      <c r="J53" s="356">
        <v>3.8000000000000003</v>
      </c>
      <c r="K53" s="356"/>
      <c r="L53" s="356"/>
      <c r="M53" s="282" t="s">
        <v>806</v>
      </c>
      <c r="N53" s="82" t="s">
        <v>100</v>
      </c>
      <c r="O53" s="82" t="s">
        <v>4</v>
      </c>
      <c r="P53" s="76">
        <v>45017</v>
      </c>
      <c r="Q53" s="82" t="s">
        <v>391</v>
      </c>
    </row>
    <row r="54" spans="1:17" s="124" customFormat="1" ht="12.75" hidden="1" customHeight="1" x14ac:dyDescent="0.25">
      <c r="A54" s="8" t="s">
        <v>103</v>
      </c>
      <c r="B54" s="134">
        <v>3.95</v>
      </c>
      <c r="C54" s="134">
        <v>4.0999999999999996</v>
      </c>
      <c r="D54" s="58">
        <v>4.2</v>
      </c>
      <c r="E54" s="58">
        <v>4.3</v>
      </c>
      <c r="F54" s="356">
        <v>4.4000000000000004</v>
      </c>
      <c r="G54" s="356">
        <v>4.8400000000000007</v>
      </c>
      <c r="H54" s="356">
        <v>4.8000000000000007</v>
      </c>
      <c r="I54" s="356">
        <v>5.0400000000000009</v>
      </c>
      <c r="J54" s="356">
        <v>5</v>
      </c>
      <c r="K54" s="356"/>
      <c r="L54" s="356"/>
      <c r="M54" s="282" t="s">
        <v>806</v>
      </c>
      <c r="N54" s="8" t="s">
        <v>101</v>
      </c>
      <c r="O54" s="8" t="s">
        <v>4</v>
      </c>
      <c r="P54" s="76">
        <v>45017</v>
      </c>
      <c r="Q54" s="8" t="s">
        <v>391</v>
      </c>
    </row>
    <row r="55" spans="1:17" s="124" customFormat="1" ht="12.75" hidden="1" customHeight="1" x14ac:dyDescent="0.25">
      <c r="A55" s="12" t="s">
        <v>328</v>
      </c>
      <c r="B55" s="134">
        <v>46.5</v>
      </c>
      <c r="C55" s="134">
        <v>48</v>
      </c>
      <c r="D55" s="58">
        <v>49.4</v>
      </c>
      <c r="E55" s="58">
        <v>49.9</v>
      </c>
      <c r="F55" s="356">
        <v>51.400000000000006</v>
      </c>
      <c r="G55" s="356">
        <v>56.540000000000013</v>
      </c>
      <c r="H55" s="356">
        <v>56.5</v>
      </c>
      <c r="I55" s="356">
        <v>59.325000000000003</v>
      </c>
      <c r="J55" s="356">
        <v>59.300000000000004</v>
      </c>
      <c r="K55" s="356"/>
      <c r="L55" s="356"/>
      <c r="M55" s="282" t="s">
        <v>806</v>
      </c>
      <c r="N55" s="8" t="s">
        <v>100</v>
      </c>
      <c r="O55" s="8" t="s">
        <v>4</v>
      </c>
      <c r="P55" s="76">
        <v>45017</v>
      </c>
      <c r="Q55" s="8" t="s">
        <v>391</v>
      </c>
    </row>
    <row r="56" spans="1:17" s="124" customFormat="1" ht="12.75" hidden="1" customHeight="1" x14ac:dyDescent="0.25">
      <c r="A56" s="12" t="s">
        <v>329</v>
      </c>
      <c r="B56" s="134">
        <v>11</v>
      </c>
      <c r="C56" s="134">
        <v>11.4</v>
      </c>
      <c r="D56" s="203">
        <v>11.7</v>
      </c>
      <c r="E56" s="58">
        <v>11.9</v>
      </c>
      <c r="F56" s="356">
        <v>12.3</v>
      </c>
      <c r="G56" s="356">
        <v>13.530000000000001</v>
      </c>
      <c r="H56" s="356">
        <v>13.5</v>
      </c>
      <c r="I56" s="356">
        <v>14.175000000000001</v>
      </c>
      <c r="J56" s="356">
        <v>14.200000000000001</v>
      </c>
      <c r="K56" s="356"/>
      <c r="L56" s="356"/>
      <c r="M56" s="282" t="s">
        <v>806</v>
      </c>
      <c r="N56" s="8" t="s">
        <v>100</v>
      </c>
      <c r="O56" s="8" t="s">
        <v>4</v>
      </c>
      <c r="P56" s="76">
        <v>45017</v>
      </c>
      <c r="Q56" s="8" t="s">
        <v>391</v>
      </c>
    </row>
    <row r="57" spans="1:17" ht="12.75" hidden="1" customHeight="1" x14ac:dyDescent="0.25">
      <c r="A57" s="185"/>
      <c r="B57" s="185"/>
      <c r="C57" s="232"/>
      <c r="D57" s="232"/>
      <c r="E57" s="232"/>
      <c r="F57" s="232"/>
      <c r="G57" s="232"/>
      <c r="H57" s="232"/>
      <c r="I57" s="232"/>
      <c r="J57" s="232"/>
      <c r="K57" s="232"/>
      <c r="L57" s="232"/>
      <c r="M57" s="185"/>
      <c r="N57" s="185"/>
      <c r="O57" s="185"/>
      <c r="P57" s="185"/>
      <c r="Q57" s="185"/>
    </row>
    <row r="58" spans="1:17" ht="12.75" customHeight="1" x14ac:dyDescent="0.25">
      <c r="A58" s="69" t="s">
        <v>321</v>
      </c>
      <c r="B58" s="62"/>
      <c r="C58" s="233"/>
      <c r="D58" s="233"/>
      <c r="E58" s="233"/>
      <c r="F58" s="233"/>
      <c r="G58" s="233"/>
      <c r="H58" s="233"/>
      <c r="I58" s="233"/>
      <c r="J58" s="233"/>
      <c r="K58" s="233"/>
      <c r="L58" s="233"/>
      <c r="M58" s="195"/>
      <c r="N58" s="83"/>
      <c r="O58" s="83"/>
      <c r="P58" s="84"/>
      <c r="Q58" s="183"/>
    </row>
    <row r="59" spans="1:17" ht="12.75" customHeight="1" x14ac:dyDescent="0.25">
      <c r="A59" s="82" t="s">
        <v>82</v>
      </c>
      <c r="B59" s="82"/>
      <c r="C59" s="86">
        <v>0.25</v>
      </c>
      <c r="D59" s="58">
        <v>0.3</v>
      </c>
      <c r="E59" s="58">
        <v>0.25</v>
      </c>
      <c r="F59" s="356">
        <v>0.30000000000000004</v>
      </c>
      <c r="G59" s="356">
        <v>0.33000000000000007</v>
      </c>
      <c r="H59" s="356">
        <v>0.30000000000000004</v>
      </c>
      <c r="I59" s="356">
        <v>0.31500000000000006</v>
      </c>
      <c r="J59" s="356">
        <v>0.30000000000000004</v>
      </c>
      <c r="K59" s="356">
        <f>J59*(1+'Base Increase'!$A$2)</f>
        <v>0.30900000000000005</v>
      </c>
      <c r="L59" s="356">
        <f t="shared" ref="L59:L69" si="5">MROUND(K59,0.1)</f>
        <v>0.30000000000000004</v>
      </c>
      <c r="M59" s="473" t="s">
        <v>1117</v>
      </c>
      <c r="N59" s="82" t="s">
        <v>76</v>
      </c>
      <c r="O59" s="82" t="s">
        <v>4</v>
      </c>
      <c r="P59" s="358">
        <f>'Base Increase'!$A$5</f>
        <v>45748</v>
      </c>
      <c r="Q59" s="82" t="s">
        <v>391</v>
      </c>
    </row>
    <row r="60" spans="1:17" ht="12.75" customHeight="1" x14ac:dyDescent="0.25">
      <c r="A60" s="8" t="s">
        <v>83</v>
      </c>
      <c r="B60" s="8"/>
      <c r="C60" s="9">
        <v>0.35</v>
      </c>
      <c r="D60" s="58">
        <v>0.4</v>
      </c>
      <c r="E60" s="58">
        <v>0.35</v>
      </c>
      <c r="F60" s="356">
        <v>0.4</v>
      </c>
      <c r="G60" s="356">
        <v>0.44000000000000006</v>
      </c>
      <c r="H60" s="356">
        <v>0.4</v>
      </c>
      <c r="I60" s="356">
        <v>0.42000000000000004</v>
      </c>
      <c r="J60" s="356">
        <v>0.4</v>
      </c>
      <c r="K60" s="356">
        <f>J60*(1+'Base Increase'!$A$2)</f>
        <v>0.41200000000000003</v>
      </c>
      <c r="L60" s="356">
        <f t="shared" si="5"/>
        <v>0.4</v>
      </c>
      <c r="M60" s="473" t="s">
        <v>1117</v>
      </c>
      <c r="N60" s="8" t="s">
        <v>76</v>
      </c>
      <c r="O60" s="8" t="s">
        <v>4</v>
      </c>
      <c r="P60" s="358">
        <f>'Base Increase'!$A$5</f>
        <v>45748</v>
      </c>
      <c r="Q60" s="8" t="s">
        <v>391</v>
      </c>
    </row>
    <row r="61" spans="1:17" ht="12.75" customHeight="1" x14ac:dyDescent="0.25">
      <c r="A61" s="8" t="s">
        <v>84</v>
      </c>
      <c r="B61" s="8"/>
      <c r="C61" s="9">
        <v>0.45</v>
      </c>
      <c r="D61" s="58">
        <v>0.5</v>
      </c>
      <c r="E61" s="58">
        <v>0.45</v>
      </c>
      <c r="F61" s="356">
        <v>0.5</v>
      </c>
      <c r="G61" s="356">
        <v>0.55000000000000004</v>
      </c>
      <c r="H61" s="356">
        <v>0.60000000000000009</v>
      </c>
      <c r="I61" s="356">
        <v>0.63000000000000012</v>
      </c>
      <c r="J61" s="356">
        <v>0.60000000000000009</v>
      </c>
      <c r="K61" s="356">
        <f>J61*(1+'Base Increase'!$A$2)</f>
        <v>0.6180000000000001</v>
      </c>
      <c r="L61" s="356">
        <f t="shared" si="5"/>
        <v>0.60000000000000009</v>
      </c>
      <c r="M61" s="473" t="s">
        <v>1117</v>
      </c>
      <c r="N61" s="8" t="s">
        <v>76</v>
      </c>
      <c r="O61" s="8" t="s">
        <v>4</v>
      </c>
      <c r="P61" s="358">
        <f>'Base Increase'!$A$5</f>
        <v>45748</v>
      </c>
      <c r="Q61" s="8" t="s">
        <v>391</v>
      </c>
    </row>
    <row r="62" spans="1:17" ht="12.75" customHeight="1" x14ac:dyDescent="0.25">
      <c r="A62" s="8" t="s">
        <v>85</v>
      </c>
      <c r="B62" s="8"/>
      <c r="C62" s="9">
        <v>0.55000000000000004</v>
      </c>
      <c r="D62" s="58">
        <v>0.6</v>
      </c>
      <c r="E62" s="58">
        <v>0.55000000000000004</v>
      </c>
      <c r="F62" s="356">
        <v>0.60000000000000009</v>
      </c>
      <c r="G62" s="356">
        <v>0.66000000000000014</v>
      </c>
      <c r="H62" s="356">
        <v>0.70000000000000007</v>
      </c>
      <c r="I62" s="356">
        <v>0.7350000000000001</v>
      </c>
      <c r="J62" s="356">
        <v>0.70000000000000007</v>
      </c>
      <c r="K62" s="356">
        <f>J62*(1+'Base Increase'!$A$2)</f>
        <v>0.72100000000000009</v>
      </c>
      <c r="L62" s="356">
        <f t="shared" si="5"/>
        <v>0.70000000000000007</v>
      </c>
      <c r="M62" s="473" t="s">
        <v>1117</v>
      </c>
      <c r="N62" s="8" t="s">
        <v>76</v>
      </c>
      <c r="O62" s="8" t="s">
        <v>4</v>
      </c>
      <c r="P62" s="358">
        <f>'Base Increase'!$A$5</f>
        <v>45748</v>
      </c>
      <c r="Q62" s="8" t="s">
        <v>391</v>
      </c>
    </row>
    <row r="63" spans="1:17" ht="12.75" customHeight="1" x14ac:dyDescent="0.25">
      <c r="A63" s="8" t="s">
        <v>77</v>
      </c>
      <c r="B63" s="8"/>
      <c r="C63" s="9">
        <v>1.35</v>
      </c>
      <c r="D63" s="58">
        <v>1.4</v>
      </c>
      <c r="E63" s="58">
        <v>1.5</v>
      </c>
      <c r="F63" s="356">
        <v>1.5</v>
      </c>
      <c r="G63" s="356">
        <v>1.6500000000000001</v>
      </c>
      <c r="H63" s="356">
        <v>1.7000000000000002</v>
      </c>
      <c r="I63" s="356">
        <v>1.7850000000000004</v>
      </c>
      <c r="J63" s="356">
        <v>1.8</v>
      </c>
      <c r="K63" s="356">
        <f>J63*(1+'Base Increase'!$A$2)</f>
        <v>1.8540000000000001</v>
      </c>
      <c r="L63" s="356">
        <f t="shared" si="5"/>
        <v>1.9000000000000001</v>
      </c>
      <c r="M63" s="473" t="s">
        <v>1117</v>
      </c>
      <c r="N63" s="8" t="s">
        <v>10</v>
      </c>
      <c r="O63" s="8" t="s">
        <v>4</v>
      </c>
      <c r="P63" s="358">
        <f>'Base Increase'!$A$5</f>
        <v>45748</v>
      </c>
      <c r="Q63" s="8" t="s">
        <v>391</v>
      </c>
    </row>
    <row r="64" spans="1:17" ht="12.75" customHeight="1" x14ac:dyDescent="0.25">
      <c r="A64" s="8" t="s">
        <v>78</v>
      </c>
      <c r="B64" s="8"/>
      <c r="C64" s="9">
        <v>2.2000000000000002</v>
      </c>
      <c r="D64" s="58">
        <v>2.2999999999999998</v>
      </c>
      <c r="E64" s="58">
        <v>2.5</v>
      </c>
      <c r="F64" s="356">
        <v>2.6</v>
      </c>
      <c r="G64" s="356">
        <v>2.8600000000000003</v>
      </c>
      <c r="H64" s="356">
        <v>2.9000000000000004</v>
      </c>
      <c r="I64" s="356">
        <v>3.0450000000000004</v>
      </c>
      <c r="J64" s="356">
        <v>3</v>
      </c>
      <c r="K64" s="356">
        <f>J64*(1+'Base Increase'!$A$2)</f>
        <v>3.09</v>
      </c>
      <c r="L64" s="356">
        <f t="shared" si="5"/>
        <v>3.1</v>
      </c>
      <c r="M64" s="473" t="s">
        <v>1117</v>
      </c>
      <c r="N64" s="8" t="s">
        <v>10</v>
      </c>
      <c r="O64" s="8" t="s">
        <v>4</v>
      </c>
      <c r="P64" s="358">
        <f>'Base Increase'!$A$5</f>
        <v>45748</v>
      </c>
      <c r="Q64" s="8" t="s">
        <v>391</v>
      </c>
    </row>
    <row r="65" spans="1:17" ht="12.75" customHeight="1" x14ac:dyDescent="0.25">
      <c r="A65" s="8" t="s">
        <v>494</v>
      </c>
      <c r="B65" s="8"/>
      <c r="C65" s="9">
        <v>6.95</v>
      </c>
      <c r="D65" s="58">
        <v>7.2</v>
      </c>
      <c r="E65" s="58">
        <v>7</v>
      </c>
      <c r="F65" s="356">
        <v>7.2</v>
      </c>
      <c r="G65" s="356">
        <v>7.9200000000000008</v>
      </c>
      <c r="H65" s="356">
        <v>7.9</v>
      </c>
      <c r="I65" s="356">
        <v>8.2949999999999999</v>
      </c>
      <c r="J65" s="356">
        <v>8.3000000000000007</v>
      </c>
      <c r="K65" s="356">
        <f>J65*(1+'Base Increase'!$A$2)</f>
        <v>8.5490000000000013</v>
      </c>
      <c r="L65" s="356">
        <f t="shared" si="5"/>
        <v>8.5</v>
      </c>
      <c r="M65" s="473" t="s">
        <v>1117</v>
      </c>
      <c r="N65" s="8" t="s">
        <v>79</v>
      </c>
      <c r="O65" s="8" t="s">
        <v>4</v>
      </c>
      <c r="P65" s="358">
        <f>'Base Increase'!$A$5</f>
        <v>45748</v>
      </c>
      <c r="Q65" s="8" t="s">
        <v>391</v>
      </c>
    </row>
    <row r="66" spans="1:17" ht="12.75" customHeight="1" x14ac:dyDescent="0.25">
      <c r="A66" s="8" t="s">
        <v>86</v>
      </c>
      <c r="B66" s="8"/>
      <c r="C66" s="9">
        <v>1.65</v>
      </c>
      <c r="D66" s="58">
        <v>1.7</v>
      </c>
      <c r="E66" s="58">
        <v>1.8</v>
      </c>
      <c r="F66" s="356">
        <v>1.9000000000000001</v>
      </c>
      <c r="G66" s="356">
        <v>2.0900000000000003</v>
      </c>
      <c r="H66" s="356">
        <v>2.1</v>
      </c>
      <c r="I66" s="356">
        <v>2.2050000000000001</v>
      </c>
      <c r="J66" s="356">
        <v>2.2000000000000002</v>
      </c>
      <c r="K66" s="356">
        <f>J66*(1+'Base Increase'!$A$2)</f>
        <v>2.2660000000000005</v>
      </c>
      <c r="L66" s="356">
        <f t="shared" si="5"/>
        <v>2.3000000000000003</v>
      </c>
      <c r="M66" s="473" t="s">
        <v>1117</v>
      </c>
      <c r="N66" s="8" t="s">
        <v>87</v>
      </c>
      <c r="O66" s="8" t="s">
        <v>4</v>
      </c>
      <c r="P66" s="358">
        <f>'Base Increase'!$A$5</f>
        <v>45748</v>
      </c>
      <c r="Q66" s="8" t="s">
        <v>391</v>
      </c>
    </row>
    <row r="67" spans="1:17" ht="12.75" customHeight="1" x14ac:dyDescent="0.25">
      <c r="A67" s="8" t="s">
        <v>88</v>
      </c>
      <c r="B67" s="8"/>
      <c r="C67" s="9">
        <v>1</v>
      </c>
      <c r="D67" s="58">
        <v>1</v>
      </c>
      <c r="E67" s="58">
        <v>1</v>
      </c>
      <c r="F67" s="356">
        <v>1</v>
      </c>
      <c r="G67" s="356">
        <v>1.1000000000000001</v>
      </c>
      <c r="H67" s="356">
        <v>1.1000000000000001</v>
      </c>
      <c r="I67" s="356">
        <v>1.1550000000000002</v>
      </c>
      <c r="J67" s="356">
        <v>1.2000000000000002</v>
      </c>
      <c r="K67" s="356">
        <f>J67*(1+'Base Increase'!$A$2)</f>
        <v>1.2360000000000002</v>
      </c>
      <c r="L67" s="356">
        <f t="shared" si="5"/>
        <v>1.2000000000000002</v>
      </c>
      <c r="M67" s="473" t="s">
        <v>1117</v>
      </c>
      <c r="N67" s="8" t="s">
        <v>89</v>
      </c>
      <c r="O67" s="8" t="s">
        <v>4</v>
      </c>
      <c r="P67" s="358">
        <f>'Base Increase'!$A$5</f>
        <v>45748</v>
      </c>
      <c r="Q67" s="8" t="s">
        <v>391</v>
      </c>
    </row>
    <row r="68" spans="1:17" ht="12.75" hidden="1" customHeight="1" x14ac:dyDescent="0.25">
      <c r="A68" s="8" t="s">
        <v>96</v>
      </c>
      <c r="B68" s="8"/>
      <c r="C68" s="9">
        <v>0.8</v>
      </c>
      <c r="D68" s="58">
        <v>0.8</v>
      </c>
      <c r="E68" s="58">
        <v>1</v>
      </c>
      <c r="F68" s="356">
        <v>1</v>
      </c>
      <c r="G68" s="356">
        <v>1.1000000000000001</v>
      </c>
      <c r="H68" s="356">
        <v>1.1000000000000001</v>
      </c>
      <c r="I68" s="356">
        <v>1.1550000000000002</v>
      </c>
      <c r="J68" s="356">
        <v>1.2000000000000002</v>
      </c>
      <c r="K68" s="356">
        <f>J68*(1+'Base Increase'!$A$2)</f>
        <v>1.2360000000000002</v>
      </c>
      <c r="L68" s="356">
        <f t="shared" si="5"/>
        <v>1.2000000000000002</v>
      </c>
      <c r="M68" s="473" t="s">
        <v>1117</v>
      </c>
      <c r="N68" s="8" t="s">
        <v>97</v>
      </c>
      <c r="O68" s="8" t="s">
        <v>4</v>
      </c>
      <c r="P68" s="358">
        <f>'Base Increase'!$A$5</f>
        <v>45748</v>
      </c>
      <c r="Q68" s="8" t="s">
        <v>391</v>
      </c>
    </row>
    <row r="69" spans="1:17" ht="12.75" hidden="1" customHeight="1" x14ac:dyDescent="0.25">
      <c r="A69" s="8" t="s">
        <v>98</v>
      </c>
      <c r="B69" s="8"/>
      <c r="C69" s="9">
        <v>1.05</v>
      </c>
      <c r="D69" s="203">
        <v>1.1000000000000001</v>
      </c>
      <c r="E69" s="58">
        <v>1</v>
      </c>
      <c r="F69" s="356">
        <v>1</v>
      </c>
      <c r="G69" s="356">
        <v>1.1000000000000001</v>
      </c>
      <c r="H69" s="356">
        <v>1.1000000000000001</v>
      </c>
      <c r="I69" s="356">
        <v>1.1550000000000002</v>
      </c>
      <c r="J69" s="356">
        <v>1.2000000000000002</v>
      </c>
      <c r="K69" s="356">
        <f>J69*(1+'Base Increase'!$A$2)</f>
        <v>1.2360000000000002</v>
      </c>
      <c r="L69" s="356">
        <f t="shared" si="5"/>
        <v>1.2000000000000002</v>
      </c>
      <c r="M69" s="473" t="s">
        <v>1117</v>
      </c>
      <c r="N69" s="8" t="s">
        <v>97</v>
      </c>
      <c r="O69" s="8" t="s">
        <v>4</v>
      </c>
      <c r="P69" s="358">
        <f>'Base Increase'!$A$5</f>
        <v>45748</v>
      </c>
      <c r="Q69" s="8" t="s">
        <v>391</v>
      </c>
    </row>
    <row r="70" spans="1:17" ht="12.75" customHeight="1" x14ac:dyDescent="0.25">
      <c r="A70" s="522" t="s">
        <v>941</v>
      </c>
      <c r="B70" s="524"/>
      <c r="C70" s="520"/>
      <c r="D70" s="520"/>
      <c r="E70" s="520"/>
      <c r="F70" s="520"/>
      <c r="G70" s="520"/>
      <c r="H70" s="520"/>
      <c r="I70" s="520"/>
      <c r="J70" s="520"/>
      <c r="K70" s="464"/>
      <c r="L70" s="464"/>
      <c r="M70" s="520"/>
      <c r="N70" s="520"/>
      <c r="O70" s="520"/>
      <c r="P70" s="526">
        <f>'Base Increase'!$A$5</f>
        <v>45748</v>
      </c>
      <c r="Q70" s="520" t="s">
        <v>391</v>
      </c>
    </row>
    <row r="71" spans="1:17" ht="12.75" customHeight="1" x14ac:dyDescent="0.25">
      <c r="A71" s="523"/>
      <c r="B71" s="525"/>
      <c r="C71" s="521"/>
      <c r="D71" s="521"/>
      <c r="E71" s="521"/>
      <c r="F71" s="521"/>
      <c r="G71" s="521"/>
      <c r="H71" s="521"/>
      <c r="I71" s="521"/>
      <c r="J71" s="521"/>
      <c r="K71" s="465"/>
      <c r="L71" s="465"/>
      <c r="M71" s="521"/>
      <c r="N71" s="521"/>
      <c r="O71" s="521"/>
      <c r="P71" s="527"/>
      <c r="Q71" s="521" t="s">
        <v>391</v>
      </c>
    </row>
    <row r="72" spans="1:17" ht="12.75" hidden="1" customHeight="1" x14ac:dyDescent="0.25">
      <c r="A72" s="185"/>
      <c r="B72" s="185"/>
      <c r="C72" s="232"/>
      <c r="D72" s="185"/>
      <c r="E72" s="185"/>
      <c r="F72" s="185"/>
      <c r="G72" s="185"/>
      <c r="H72" s="185"/>
      <c r="I72" s="185"/>
      <c r="J72" s="185"/>
      <c r="K72" s="185"/>
      <c r="L72" s="185"/>
      <c r="M72" s="185"/>
      <c r="N72" s="185"/>
      <c r="O72" s="185"/>
      <c r="P72" s="185"/>
      <c r="Q72" s="185"/>
    </row>
    <row r="73" spans="1:17" ht="12.75" hidden="1" customHeight="1" x14ac:dyDescent="0.25">
      <c r="A73" s="69" t="s">
        <v>322</v>
      </c>
      <c r="B73" s="62"/>
      <c r="C73" s="194"/>
      <c r="D73" s="195"/>
      <c r="E73" s="195"/>
      <c r="F73" s="195"/>
      <c r="G73" s="195"/>
      <c r="H73" s="195"/>
      <c r="I73" s="195"/>
      <c r="J73" s="195"/>
      <c r="K73" s="195"/>
      <c r="L73" s="195"/>
      <c r="M73" s="195"/>
      <c r="N73" s="83"/>
      <c r="O73" s="83"/>
      <c r="P73" s="84"/>
      <c r="Q73" s="183"/>
    </row>
    <row r="74" spans="1:17" ht="25.5" hidden="1" customHeight="1" x14ac:dyDescent="0.25">
      <c r="A74" s="82" t="s">
        <v>90</v>
      </c>
      <c r="B74" s="82"/>
      <c r="C74" s="79" t="s">
        <v>91</v>
      </c>
      <c r="D74" s="79" t="s">
        <v>91</v>
      </c>
      <c r="E74" s="79"/>
      <c r="F74" s="79"/>
      <c r="G74" s="79"/>
      <c r="H74" s="79"/>
      <c r="I74" s="79"/>
      <c r="J74" s="79"/>
      <c r="K74" s="79"/>
      <c r="L74" s="79"/>
      <c r="M74" s="79"/>
      <c r="N74" s="82" t="s">
        <v>92</v>
      </c>
      <c r="O74" s="82" t="s">
        <v>378</v>
      </c>
      <c r="P74" s="358">
        <f>'Base Increase'!$A$5</f>
        <v>45748</v>
      </c>
      <c r="Q74" s="82" t="s">
        <v>391</v>
      </c>
    </row>
    <row r="75" spans="1:17" ht="25.5" hidden="1" customHeight="1" x14ac:dyDescent="0.25">
      <c r="A75" s="8" t="s">
        <v>93</v>
      </c>
      <c r="B75" s="8"/>
      <c r="C75" s="31" t="s">
        <v>91</v>
      </c>
      <c r="D75" s="79" t="s">
        <v>91</v>
      </c>
      <c r="E75" s="79"/>
      <c r="F75" s="79"/>
      <c r="G75" s="79"/>
      <c r="H75" s="79"/>
      <c r="I75" s="79"/>
      <c r="J75" s="79"/>
      <c r="K75" s="79"/>
      <c r="L75" s="79"/>
      <c r="M75" s="79"/>
      <c r="N75" s="8" t="s">
        <v>92</v>
      </c>
      <c r="O75" s="8" t="s">
        <v>378</v>
      </c>
      <c r="P75" s="358">
        <f>'Base Increase'!$A$5</f>
        <v>45748</v>
      </c>
      <c r="Q75" s="8" t="s">
        <v>391</v>
      </c>
    </row>
    <row r="76" spans="1:17" ht="25.5" hidden="1" customHeight="1" x14ac:dyDescent="0.25">
      <c r="A76" s="12" t="s">
        <v>94</v>
      </c>
      <c r="B76" s="8"/>
      <c r="C76" s="31" t="s">
        <v>91</v>
      </c>
      <c r="D76" s="79" t="s">
        <v>91</v>
      </c>
      <c r="E76" s="79"/>
      <c r="F76" s="79"/>
      <c r="G76" s="79"/>
      <c r="H76" s="79"/>
      <c r="I76" s="79"/>
      <c r="J76" s="79"/>
      <c r="K76" s="79"/>
      <c r="L76" s="79"/>
      <c r="M76" s="79"/>
      <c r="N76" s="8" t="s">
        <v>95</v>
      </c>
      <c r="O76" s="8" t="s">
        <v>378</v>
      </c>
      <c r="P76" s="358">
        <f>'Base Increase'!$A$5</f>
        <v>45748</v>
      </c>
      <c r="Q76" s="8" t="s">
        <v>391</v>
      </c>
    </row>
    <row r="77" spans="1:17" ht="12.75" customHeight="1" x14ac:dyDescent="0.25">
      <c r="A77" s="185"/>
      <c r="B77" s="185"/>
      <c r="C77" s="232"/>
      <c r="D77" s="320"/>
      <c r="E77" s="321"/>
      <c r="F77" s="321"/>
      <c r="G77" s="321"/>
      <c r="H77" s="321"/>
      <c r="I77" s="321"/>
      <c r="J77" s="321"/>
      <c r="K77" s="321"/>
      <c r="L77" s="321"/>
      <c r="M77" s="321"/>
      <c r="N77" s="185"/>
      <c r="O77" s="185"/>
      <c r="P77" s="185"/>
      <c r="Q77" s="185"/>
    </row>
    <row r="78" spans="1:17" ht="12.75" customHeight="1" x14ac:dyDescent="0.25">
      <c r="A78" s="69" t="s">
        <v>478</v>
      </c>
      <c r="B78" s="70"/>
      <c r="C78" s="71"/>
      <c r="D78" s="71"/>
      <c r="E78" s="71"/>
      <c r="F78" s="71"/>
      <c r="G78" s="71"/>
      <c r="H78" s="71"/>
      <c r="I78" s="71"/>
      <c r="J78" s="71"/>
      <c r="K78" s="71"/>
      <c r="L78" s="71"/>
      <c r="M78" s="71"/>
      <c r="N78" s="70"/>
      <c r="O78" s="70"/>
      <c r="P78" s="72"/>
      <c r="Q78" s="73"/>
    </row>
    <row r="79" spans="1:17" ht="12.75" customHeight="1" x14ac:dyDescent="0.25">
      <c r="A79" s="114" t="s">
        <v>128</v>
      </c>
      <c r="B79" s="105" t="s">
        <v>212</v>
      </c>
      <c r="C79" s="236"/>
      <c r="D79" s="236"/>
      <c r="E79" s="236"/>
      <c r="F79" s="236"/>
      <c r="G79" s="236"/>
      <c r="H79" s="236"/>
      <c r="I79" s="236"/>
      <c r="J79" s="236"/>
      <c r="K79" s="236"/>
      <c r="L79" s="236"/>
      <c r="M79" s="236"/>
      <c r="N79" s="105" t="s">
        <v>214</v>
      </c>
      <c r="O79" s="105" t="s">
        <v>476</v>
      </c>
      <c r="P79" s="114"/>
      <c r="Q79" s="114"/>
    </row>
    <row r="80" spans="1:17" ht="12.75" customHeight="1" x14ac:dyDescent="0.25">
      <c r="A80" s="50" t="s">
        <v>127</v>
      </c>
      <c r="B80" s="112" t="s">
        <v>212</v>
      </c>
      <c r="C80" s="237"/>
      <c r="D80" s="237"/>
      <c r="E80" s="237"/>
      <c r="F80" s="237"/>
      <c r="G80" s="237"/>
      <c r="H80" s="237"/>
      <c r="I80" s="237"/>
      <c r="J80" s="237"/>
      <c r="K80" s="237"/>
      <c r="L80" s="237"/>
      <c r="M80" s="237"/>
      <c r="N80" s="112" t="s">
        <v>214</v>
      </c>
      <c r="O80" s="112" t="s">
        <v>476</v>
      </c>
      <c r="P80" s="50"/>
      <c r="Q80" s="50"/>
    </row>
    <row r="81" spans="1:17" ht="12.75" customHeight="1" x14ac:dyDescent="0.25">
      <c r="A81" s="50" t="s">
        <v>213</v>
      </c>
      <c r="B81" s="112" t="s">
        <v>212</v>
      </c>
      <c r="C81" s="237"/>
      <c r="D81" s="237"/>
      <c r="E81" s="237"/>
      <c r="F81" s="237"/>
      <c r="G81" s="237"/>
      <c r="H81" s="237"/>
      <c r="I81" s="237"/>
      <c r="J81" s="237"/>
      <c r="K81" s="237"/>
      <c r="L81" s="237"/>
      <c r="M81" s="237"/>
      <c r="N81" s="112" t="s">
        <v>214</v>
      </c>
      <c r="O81" s="112" t="s">
        <v>476</v>
      </c>
      <c r="P81" s="50"/>
      <c r="Q81" s="50"/>
    </row>
    <row r="82" spans="1:17" ht="12.75" customHeight="1" x14ac:dyDescent="0.25">
      <c r="A82" s="50" t="s">
        <v>131</v>
      </c>
      <c r="B82" s="112" t="s">
        <v>212</v>
      </c>
      <c r="C82" s="237"/>
      <c r="D82" s="237"/>
      <c r="E82" s="237"/>
      <c r="F82" s="237"/>
      <c r="G82" s="237"/>
      <c r="H82" s="237"/>
      <c r="I82" s="237"/>
      <c r="J82" s="237"/>
      <c r="K82" s="237"/>
      <c r="L82" s="237"/>
      <c r="M82" s="237"/>
      <c r="N82" s="112" t="s">
        <v>214</v>
      </c>
      <c r="O82" s="112" t="s">
        <v>476</v>
      </c>
      <c r="P82" s="50"/>
      <c r="Q82" s="50"/>
    </row>
    <row r="83" spans="1:17" ht="12.75" customHeight="1" x14ac:dyDescent="0.25">
      <c r="A83" s="50" t="s">
        <v>126</v>
      </c>
      <c r="B83" s="112"/>
      <c r="C83" s="119"/>
      <c r="D83" s="119"/>
      <c r="E83" s="119"/>
      <c r="F83" s="119"/>
      <c r="G83" s="119"/>
      <c r="H83" s="119"/>
      <c r="I83" s="119"/>
      <c r="J83" s="119"/>
      <c r="K83" s="119"/>
      <c r="L83" s="119"/>
      <c r="M83" s="119"/>
      <c r="N83" s="112"/>
      <c r="O83" s="50"/>
      <c r="P83" s="50"/>
      <c r="Q83" s="50"/>
    </row>
    <row r="84" spans="1:17" ht="12.75" customHeight="1" x14ac:dyDescent="0.25">
      <c r="A84" s="50" t="s">
        <v>130</v>
      </c>
      <c r="B84" s="112" t="s">
        <v>212</v>
      </c>
      <c r="C84" s="119"/>
      <c r="D84" s="119"/>
      <c r="E84" s="119"/>
      <c r="F84" s="119"/>
      <c r="G84" s="119"/>
      <c r="H84" s="119"/>
      <c r="I84" s="119"/>
      <c r="J84" s="119"/>
      <c r="K84" s="119"/>
      <c r="L84" s="119"/>
      <c r="M84" s="119"/>
      <c r="N84" s="112"/>
      <c r="O84" s="112" t="s">
        <v>476</v>
      </c>
      <c r="P84" s="50"/>
      <c r="Q84" s="50"/>
    </row>
    <row r="85" spans="1:17" ht="12.75" customHeight="1" x14ac:dyDescent="0.25">
      <c r="A85" s="50" t="s">
        <v>129</v>
      </c>
      <c r="B85" s="112" t="s">
        <v>212</v>
      </c>
      <c r="C85" s="237"/>
      <c r="D85" s="237"/>
      <c r="E85" s="237"/>
      <c r="F85" s="237"/>
      <c r="G85" s="237"/>
      <c r="H85" s="237"/>
      <c r="I85" s="237"/>
      <c r="J85" s="237"/>
      <c r="K85" s="237"/>
      <c r="L85" s="237"/>
      <c r="M85" s="237"/>
      <c r="N85" s="112" t="s">
        <v>214</v>
      </c>
      <c r="O85" s="112" t="s">
        <v>476</v>
      </c>
      <c r="P85" s="50"/>
      <c r="Q85" s="50"/>
    </row>
    <row r="86" spans="1:17" ht="12.75" customHeight="1" x14ac:dyDescent="0.25">
      <c r="A86" s="185"/>
      <c r="B86" s="185"/>
      <c r="C86" s="232"/>
      <c r="D86" s="232"/>
      <c r="E86" s="232"/>
      <c r="F86" s="232"/>
      <c r="G86" s="232"/>
      <c r="H86" s="232"/>
      <c r="I86" s="232"/>
      <c r="J86" s="232"/>
      <c r="K86" s="232"/>
      <c r="L86" s="232"/>
      <c r="M86" s="232"/>
      <c r="N86" s="185"/>
      <c r="O86" s="185"/>
      <c r="P86" s="185"/>
      <c r="Q86" s="185"/>
    </row>
    <row r="87" spans="1:17" s="6" customFormat="1" ht="12.75" customHeight="1" x14ac:dyDescent="0.25">
      <c r="A87" s="69" t="s">
        <v>479</v>
      </c>
      <c r="B87" s="70"/>
      <c r="C87" s="71"/>
      <c r="D87" s="71"/>
      <c r="E87" s="71"/>
      <c r="F87" s="71"/>
      <c r="G87" s="71"/>
      <c r="H87" s="71"/>
      <c r="I87" s="71"/>
      <c r="J87" s="71"/>
      <c r="K87" s="71"/>
      <c r="L87" s="71"/>
      <c r="M87" s="71"/>
      <c r="N87" s="70"/>
      <c r="O87" s="70"/>
      <c r="P87" s="72"/>
      <c r="Q87" s="73"/>
    </row>
    <row r="88" spans="1:17" s="6" customFormat="1" ht="12.75" customHeight="1" x14ac:dyDescent="0.25">
      <c r="A88" s="82" t="s">
        <v>475</v>
      </c>
      <c r="B88" s="82"/>
      <c r="C88" s="238"/>
      <c r="D88" s="238"/>
      <c r="E88" s="238"/>
      <c r="F88" s="238"/>
      <c r="G88" s="238"/>
      <c r="H88" s="238"/>
      <c r="I88" s="238"/>
      <c r="J88" s="238"/>
      <c r="K88" s="238"/>
      <c r="L88" s="238"/>
      <c r="M88" s="238"/>
      <c r="N88" s="202" t="s">
        <v>214</v>
      </c>
      <c r="O88" s="202" t="s">
        <v>476</v>
      </c>
      <c r="P88" s="76"/>
      <c r="Q88" s="82"/>
    </row>
    <row r="89" spans="1:17" s="6" customFormat="1" ht="12.75" customHeight="1" x14ac:dyDescent="0.25">
      <c r="A89" s="8" t="s">
        <v>594</v>
      </c>
      <c r="B89" s="8"/>
      <c r="C89" s="239"/>
      <c r="D89" s="239"/>
      <c r="E89" s="239"/>
      <c r="F89" s="239"/>
      <c r="G89" s="239"/>
      <c r="H89" s="239"/>
      <c r="I89" s="239"/>
      <c r="J89" s="239"/>
      <c r="K89" s="239"/>
      <c r="L89" s="239"/>
      <c r="M89" s="239"/>
      <c r="N89" s="142" t="s">
        <v>214</v>
      </c>
      <c r="O89" s="142" t="s">
        <v>476</v>
      </c>
      <c r="P89" s="10"/>
      <c r="Q89" s="8"/>
    </row>
    <row r="90" spans="1:17" s="6" customFormat="1" ht="12.75" customHeight="1" x14ac:dyDescent="0.25">
      <c r="A90" s="8" t="s">
        <v>595</v>
      </c>
      <c r="B90" s="8"/>
      <c r="C90" s="239"/>
      <c r="D90" s="239"/>
      <c r="E90" s="239"/>
      <c r="F90" s="239"/>
      <c r="G90" s="239"/>
      <c r="H90" s="239"/>
      <c r="I90" s="239"/>
      <c r="J90" s="239"/>
      <c r="K90" s="239"/>
      <c r="L90" s="239"/>
      <c r="M90" s="239"/>
      <c r="N90" s="142" t="s">
        <v>214</v>
      </c>
      <c r="O90" s="142" t="s">
        <v>476</v>
      </c>
      <c r="P90" s="10"/>
      <c r="Q90" s="8"/>
    </row>
    <row r="91" spans="1:17" s="6" customFormat="1" ht="12.75" customHeight="1" x14ac:dyDescent="0.25">
      <c r="A91" s="8" t="s">
        <v>596</v>
      </c>
      <c r="B91" s="8"/>
      <c r="C91" s="239"/>
      <c r="D91" s="239"/>
      <c r="E91" s="239"/>
      <c r="F91" s="239"/>
      <c r="G91" s="239"/>
      <c r="H91" s="239"/>
      <c r="I91" s="239"/>
      <c r="J91" s="239"/>
      <c r="K91" s="239"/>
      <c r="L91" s="239"/>
      <c r="M91" s="239"/>
      <c r="N91" s="142" t="s">
        <v>214</v>
      </c>
      <c r="O91" s="142" t="s">
        <v>476</v>
      </c>
      <c r="P91" s="10"/>
      <c r="Q91" s="8"/>
    </row>
    <row r="92" spans="1:17" s="6" customFormat="1" ht="12.75" customHeight="1" x14ac:dyDescent="0.25">
      <c r="A92" s="8" t="s">
        <v>597</v>
      </c>
      <c r="B92" s="8"/>
      <c r="C92" s="239"/>
      <c r="D92" s="239"/>
      <c r="E92" s="239"/>
      <c r="F92" s="239"/>
      <c r="G92" s="239"/>
      <c r="H92" s="239"/>
      <c r="I92" s="239"/>
      <c r="J92" s="239"/>
      <c r="K92" s="239"/>
      <c r="L92" s="239"/>
      <c r="M92" s="239"/>
      <c r="N92" s="142" t="s">
        <v>214</v>
      </c>
      <c r="O92" s="142" t="s">
        <v>476</v>
      </c>
      <c r="P92" s="10"/>
      <c r="Q92" s="8"/>
    </row>
    <row r="93" spans="1:17" s="6" customFormat="1" ht="12.75" customHeight="1" x14ac:dyDescent="0.25">
      <c r="A93" s="8" t="s">
        <v>598</v>
      </c>
      <c r="B93" s="8"/>
      <c r="C93" s="239"/>
      <c r="D93" s="239"/>
      <c r="E93" s="239"/>
      <c r="F93" s="239"/>
      <c r="G93" s="239"/>
      <c r="H93" s="239"/>
      <c r="I93" s="239"/>
      <c r="J93" s="239"/>
      <c r="K93" s="239"/>
      <c r="L93" s="239"/>
      <c r="M93" s="239"/>
      <c r="N93" s="142" t="s">
        <v>214</v>
      </c>
      <c r="O93" s="142" t="s">
        <v>476</v>
      </c>
      <c r="P93" s="10"/>
      <c r="Q93" s="8"/>
    </row>
    <row r="94" spans="1:17" s="6" customFormat="1" ht="12.75" customHeight="1" x14ac:dyDescent="0.25">
      <c r="A94" s="8" t="s">
        <v>599</v>
      </c>
      <c r="B94" s="8"/>
      <c r="C94" s="239"/>
      <c r="D94" s="239"/>
      <c r="E94" s="239"/>
      <c r="F94" s="239"/>
      <c r="G94" s="239"/>
      <c r="H94" s="239"/>
      <c r="I94" s="239"/>
      <c r="J94" s="239"/>
      <c r="K94" s="239"/>
      <c r="L94" s="239"/>
      <c r="M94" s="239"/>
      <c r="N94" s="142" t="s">
        <v>214</v>
      </c>
      <c r="O94" s="142" t="s">
        <v>476</v>
      </c>
      <c r="P94" s="10"/>
      <c r="Q94" s="8"/>
    </row>
    <row r="95" spans="1:17" s="6" customFormat="1" ht="12.75" customHeight="1" x14ac:dyDescent="0.25">
      <c r="A95" s="8" t="s">
        <v>477</v>
      </c>
      <c r="B95" s="8"/>
      <c r="C95" s="239"/>
      <c r="D95" s="239"/>
      <c r="E95" s="239"/>
      <c r="F95" s="239"/>
      <c r="G95" s="239"/>
      <c r="H95" s="239"/>
      <c r="I95" s="239"/>
      <c r="J95" s="239"/>
      <c r="K95" s="239"/>
      <c r="L95" s="239"/>
      <c r="M95" s="239"/>
      <c r="N95" s="142" t="s">
        <v>214</v>
      </c>
      <c r="O95" s="142" t="s">
        <v>476</v>
      </c>
      <c r="P95" s="10"/>
      <c r="Q95" s="8"/>
    </row>
    <row r="96" spans="1:17" s="6" customFormat="1" ht="12.75" customHeight="1" x14ac:dyDescent="0.25">
      <c r="A96" s="8" t="s">
        <v>600</v>
      </c>
      <c r="B96" s="8"/>
      <c r="C96" s="239"/>
      <c r="D96" s="239"/>
      <c r="E96" s="239"/>
      <c r="F96" s="239"/>
      <c r="G96" s="239"/>
      <c r="H96" s="239"/>
      <c r="I96" s="239"/>
      <c r="J96" s="239"/>
      <c r="K96" s="239"/>
      <c r="L96" s="239"/>
      <c r="M96" s="239"/>
      <c r="N96" s="142" t="s">
        <v>214</v>
      </c>
      <c r="O96" s="142" t="s">
        <v>476</v>
      </c>
      <c r="P96" s="10"/>
      <c r="Q96" s="8"/>
    </row>
    <row r="97" spans="1:17" s="6" customFormat="1" ht="12.75" customHeight="1" x14ac:dyDescent="0.25">
      <c r="A97" s="8" t="s">
        <v>601</v>
      </c>
      <c r="B97" s="8"/>
      <c r="C97" s="239"/>
      <c r="D97" s="239"/>
      <c r="E97" s="239"/>
      <c r="F97" s="239"/>
      <c r="G97" s="239"/>
      <c r="H97" s="239"/>
      <c r="I97" s="239"/>
      <c r="J97" s="239"/>
      <c r="K97" s="239"/>
      <c r="L97" s="239"/>
      <c r="M97" s="239"/>
      <c r="N97" s="142" t="s">
        <v>214</v>
      </c>
      <c r="O97" s="142" t="s">
        <v>476</v>
      </c>
      <c r="P97" s="10"/>
      <c r="Q97" s="8"/>
    </row>
    <row r="98" spans="1:17" s="6" customFormat="1" ht="12.75" customHeight="1" x14ac:dyDescent="0.25">
      <c r="A98" s="8" t="s">
        <v>602</v>
      </c>
      <c r="B98" s="8"/>
      <c r="C98" s="239"/>
      <c r="D98" s="239"/>
      <c r="E98" s="239"/>
      <c r="F98" s="239"/>
      <c r="G98" s="239"/>
      <c r="H98" s="239"/>
      <c r="I98" s="239"/>
      <c r="J98" s="239"/>
      <c r="K98" s="239"/>
      <c r="L98" s="239"/>
      <c r="M98" s="239"/>
      <c r="N98" s="142" t="s">
        <v>214</v>
      </c>
      <c r="O98" s="142" t="s">
        <v>476</v>
      </c>
      <c r="P98" s="10"/>
      <c r="Q98" s="8"/>
    </row>
    <row r="99" spans="1:17" s="6" customFormat="1" ht="12.75" customHeight="1" x14ac:dyDescent="0.25">
      <c r="A99" s="50" t="s">
        <v>733</v>
      </c>
      <c r="B99" s="50"/>
      <c r="C99" s="235"/>
      <c r="D99" s="235"/>
      <c r="E99" s="235"/>
      <c r="F99" s="235"/>
      <c r="G99" s="235"/>
      <c r="H99" s="235"/>
      <c r="I99" s="235"/>
      <c r="J99" s="235"/>
      <c r="K99" s="235"/>
      <c r="L99" s="235"/>
      <c r="M99" s="235"/>
      <c r="N99" s="142" t="s">
        <v>214</v>
      </c>
      <c r="O99" s="142" t="s">
        <v>476</v>
      </c>
      <c r="P99" s="50"/>
      <c r="Q99" s="50"/>
    </row>
    <row r="100" spans="1:17" s="6" customFormat="1" ht="12.75" x14ac:dyDescent="0.25">
      <c r="C100" s="240"/>
      <c r="D100" s="240"/>
      <c r="E100" s="240"/>
      <c r="F100" s="240"/>
      <c r="G100" s="240"/>
      <c r="H100" s="240"/>
      <c r="I100" s="240"/>
      <c r="J100" s="240"/>
      <c r="K100" s="240"/>
      <c r="L100" s="240"/>
      <c r="M100" s="240"/>
    </row>
    <row r="101" spans="1:17" s="6" customFormat="1" ht="12.75" x14ac:dyDescent="0.25">
      <c r="C101" s="240"/>
      <c r="D101" s="240"/>
      <c r="E101" s="240"/>
      <c r="F101" s="240"/>
      <c r="G101" s="240"/>
      <c r="H101" s="240"/>
      <c r="I101" s="240"/>
      <c r="J101" s="240"/>
      <c r="K101" s="240"/>
      <c r="L101" s="240"/>
      <c r="M101" s="240"/>
    </row>
    <row r="102" spans="1:17" s="6" customFormat="1" ht="12.75" x14ac:dyDescent="0.25">
      <c r="C102" s="240"/>
      <c r="D102" s="240"/>
      <c r="E102" s="240"/>
      <c r="F102" s="240"/>
      <c r="G102" s="240"/>
      <c r="H102" s="240"/>
      <c r="I102" s="240"/>
      <c r="J102" s="240"/>
      <c r="K102" s="240"/>
      <c r="L102" s="240"/>
      <c r="M102" s="240"/>
    </row>
  </sheetData>
  <mergeCells count="15">
    <mergeCell ref="Q70:Q71"/>
    <mergeCell ref="G70:G71"/>
    <mergeCell ref="H70:H71"/>
    <mergeCell ref="M70:M71"/>
    <mergeCell ref="N70:N71"/>
    <mergeCell ref="O70:O71"/>
    <mergeCell ref="P70:P71"/>
    <mergeCell ref="I70:I71"/>
    <mergeCell ref="J70:J71"/>
    <mergeCell ref="F70:F71"/>
    <mergeCell ref="A70:A71"/>
    <mergeCell ref="B70:B71"/>
    <mergeCell ref="C70:C71"/>
    <mergeCell ref="D70:D71"/>
    <mergeCell ref="E70:E71"/>
  </mergeCells>
  <dataValidations count="1">
    <dataValidation type="list" allowBlank="1" showInputMessage="1" showErrorMessage="1" sqref="O3:O11 O58:O71 O53:O56 O14:O16 O73:O76 O26:O27 O41:O44 O29:O33 O35:O39 O46:O50" xr:uid="{00000000-0002-0000-0D00-000000000000}">
      <formula1>"Inclusive, Excluding, N/A"</formula1>
    </dataValidation>
  </dataValidations>
  <hyperlinks>
    <hyperlink ref="N88" r:id="rId1" xr:uid="{00000000-0004-0000-0D00-000000000000}"/>
    <hyperlink ref="N89:N98" r:id="rId2" display="Follow us on Twitter" xr:uid="{00000000-0004-0000-0D00-000001000000}"/>
    <hyperlink ref="O88" r:id="rId3" xr:uid="{00000000-0004-0000-0D00-000002000000}"/>
    <hyperlink ref="O89:O98" r:id="rId4" display="Follow us on Facebook" xr:uid="{00000000-0004-0000-0D00-000003000000}"/>
    <hyperlink ref="B85" r:id="rId5" xr:uid="{00000000-0004-0000-0D00-000004000000}"/>
    <hyperlink ref="B81" r:id="rId6" xr:uid="{00000000-0004-0000-0D00-000005000000}"/>
    <hyperlink ref="B80" r:id="rId7" xr:uid="{00000000-0004-0000-0D00-000006000000}"/>
    <hyperlink ref="B82" r:id="rId8" xr:uid="{00000000-0004-0000-0D00-000007000000}"/>
    <hyperlink ref="B79" r:id="rId9" xr:uid="{00000000-0004-0000-0D00-000008000000}"/>
    <hyperlink ref="B84" r:id="rId10" xr:uid="{00000000-0004-0000-0D00-000009000000}"/>
    <hyperlink ref="N85" r:id="rId11" xr:uid="{00000000-0004-0000-0D00-00000A000000}"/>
    <hyperlink ref="N80" r:id="rId12" xr:uid="{00000000-0004-0000-0D00-00000B000000}"/>
    <hyperlink ref="N79" r:id="rId13" xr:uid="{00000000-0004-0000-0D00-00000C000000}"/>
    <hyperlink ref="N81" r:id="rId14" xr:uid="{00000000-0004-0000-0D00-00000D000000}"/>
    <hyperlink ref="N82" r:id="rId15" xr:uid="{00000000-0004-0000-0D00-00000E000000}"/>
    <hyperlink ref="O79" r:id="rId16" xr:uid="{00000000-0004-0000-0D00-00000F000000}"/>
    <hyperlink ref="O80" r:id="rId17" xr:uid="{00000000-0004-0000-0D00-000010000000}"/>
    <hyperlink ref="O81" r:id="rId18" xr:uid="{00000000-0004-0000-0D00-000011000000}"/>
    <hyperlink ref="O82" r:id="rId19" xr:uid="{00000000-0004-0000-0D00-000012000000}"/>
    <hyperlink ref="O84" r:id="rId20" xr:uid="{00000000-0004-0000-0D00-000013000000}"/>
    <hyperlink ref="O85" r:id="rId21" xr:uid="{00000000-0004-0000-0D00-000014000000}"/>
    <hyperlink ref="N99" r:id="rId22" xr:uid="{00000000-0004-0000-0D00-000015000000}"/>
    <hyperlink ref="O99" r:id="rId23" xr:uid="{00000000-0004-0000-0D00-000016000000}"/>
  </hyperlinks>
  <pageMargins left="0.23622047244094491" right="0.23622047244094491" top="0.74803149606299213" bottom="0.74803149606299213" header="0.31496062992125984" footer="0.31496062992125984"/>
  <pageSetup paperSize="9" scale="86" fitToHeight="0" orientation="landscape" r:id="rId24"/>
  <headerFooter>
    <oddFooter>&amp;C&amp;P</oddFooter>
  </headerFooter>
  <rowBreaks count="2" manualBreakCount="2">
    <brk id="34" max="16383" man="1"/>
    <brk id="72"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130"/>
  <sheetViews>
    <sheetView zoomScaleNormal="100" zoomScaleSheetLayoutView="100" workbookViewId="0">
      <selection activeCell="J1" sqref="B1:J1048576"/>
    </sheetView>
  </sheetViews>
  <sheetFormatPr defaultColWidth="9" defaultRowHeight="15.75" x14ac:dyDescent="0.25"/>
  <cols>
    <col min="1" max="1" width="81.25" style="42" customWidth="1"/>
    <col min="2" max="2" width="8.25" style="42" hidden="1" customWidth="1"/>
    <col min="3" max="3" width="8.625" style="145" hidden="1" customWidth="1"/>
    <col min="4" max="10" width="8.625" style="241" hidden="1" customWidth="1"/>
    <col min="11" max="13" width="8.625" style="241" customWidth="1"/>
    <col min="14" max="14" width="10.125" style="241" customWidth="1"/>
    <col min="15" max="15" width="19.625" style="42" customWidth="1"/>
    <col min="16" max="16" width="8.625" style="42" customWidth="1"/>
    <col min="17" max="17" width="12.625" style="136" customWidth="1"/>
    <col min="18" max="18" width="14.625" style="42" customWidth="1"/>
    <col min="19" max="16384" width="9" style="42"/>
  </cols>
  <sheetData>
    <row r="1" spans="1:18" ht="30" customHeight="1" x14ac:dyDescent="0.25">
      <c r="A1" s="74" t="s">
        <v>132</v>
      </c>
      <c r="B1" s="53" t="s">
        <v>99</v>
      </c>
      <c r="C1" s="188" t="s">
        <v>8</v>
      </c>
      <c r="D1" s="188" t="s">
        <v>593</v>
      </c>
      <c r="E1" s="54" t="s">
        <v>788</v>
      </c>
      <c r="F1" s="54" t="s">
        <v>794</v>
      </c>
      <c r="G1" s="54" t="s">
        <v>853</v>
      </c>
      <c r="H1" s="432" t="s">
        <v>919</v>
      </c>
      <c r="I1" s="54" t="s">
        <v>918</v>
      </c>
      <c r="J1" s="432" t="s">
        <v>989</v>
      </c>
      <c r="K1" s="54" t="s">
        <v>990</v>
      </c>
      <c r="L1" s="432" t="s">
        <v>1089</v>
      </c>
      <c r="M1" s="54" t="s">
        <v>1090</v>
      </c>
      <c r="N1" s="54" t="s">
        <v>805</v>
      </c>
      <c r="O1" s="74" t="s">
        <v>216</v>
      </c>
      <c r="P1" s="74" t="s">
        <v>2</v>
      </c>
      <c r="Q1" s="75" t="s">
        <v>3</v>
      </c>
      <c r="R1" s="53" t="s">
        <v>1</v>
      </c>
    </row>
    <row r="2" spans="1:18" ht="12.75" hidden="1" customHeight="1" x14ac:dyDescent="0.25">
      <c r="A2" s="69" t="s">
        <v>631</v>
      </c>
      <c r="B2" s="66"/>
      <c r="C2" s="205"/>
      <c r="D2" s="205"/>
      <c r="E2" s="205"/>
      <c r="F2" s="205"/>
      <c r="G2" s="205"/>
      <c r="H2" s="66"/>
      <c r="I2" s="66"/>
      <c r="J2" s="66"/>
      <c r="K2" s="66"/>
      <c r="L2" s="66"/>
      <c r="M2" s="66"/>
      <c r="N2" s="205"/>
      <c r="O2" s="70"/>
      <c r="P2" s="70"/>
      <c r="Q2" s="70"/>
      <c r="R2" s="73"/>
    </row>
    <row r="3" spans="1:18" s="6" customFormat="1" ht="12.75" hidden="1" customHeight="1" x14ac:dyDescent="0.25">
      <c r="A3" s="184" t="s">
        <v>839</v>
      </c>
      <c r="B3" s="114"/>
      <c r="C3" s="114"/>
      <c r="D3" s="116"/>
      <c r="E3" s="82"/>
      <c r="F3" s="82"/>
      <c r="G3" s="307"/>
      <c r="H3" s="356">
        <v>0</v>
      </c>
      <c r="I3" s="356">
        <v>0</v>
      </c>
      <c r="J3" s="356">
        <v>0</v>
      </c>
      <c r="K3" s="356">
        <v>0</v>
      </c>
      <c r="L3" s="356"/>
      <c r="M3" s="356"/>
      <c r="N3" s="307"/>
      <c r="O3" s="114"/>
      <c r="P3" s="114"/>
      <c r="Q3" s="130"/>
      <c r="R3" s="114"/>
    </row>
    <row r="4" spans="1:18" s="6" customFormat="1" ht="12.75" hidden="1" customHeight="1" x14ac:dyDescent="0.25">
      <c r="A4" s="12" t="s">
        <v>840</v>
      </c>
      <c r="B4" s="8"/>
      <c r="C4" s="133"/>
      <c r="D4" s="133" t="s">
        <v>378</v>
      </c>
      <c r="E4" s="58" t="s">
        <v>378</v>
      </c>
      <c r="F4" s="58">
        <v>15.5</v>
      </c>
      <c r="G4" s="282">
        <v>16</v>
      </c>
      <c r="H4" s="356">
        <v>17.600000000000001</v>
      </c>
      <c r="I4" s="356">
        <v>17.600000000000001</v>
      </c>
      <c r="J4" s="356">
        <v>18.480000000000004</v>
      </c>
      <c r="K4" s="356">
        <v>18.5</v>
      </c>
      <c r="L4" s="356"/>
      <c r="M4" s="356"/>
      <c r="N4" s="282" t="s">
        <v>850</v>
      </c>
      <c r="O4" s="8" t="s">
        <v>843</v>
      </c>
      <c r="P4" s="8" t="s">
        <v>21</v>
      </c>
      <c r="Q4" s="76">
        <v>43556</v>
      </c>
      <c r="R4" s="82" t="s">
        <v>391</v>
      </c>
    </row>
    <row r="5" spans="1:18" s="6" customFormat="1" ht="12.75" hidden="1" customHeight="1" x14ac:dyDescent="0.25">
      <c r="A5" s="12" t="s">
        <v>841</v>
      </c>
      <c r="B5" s="8"/>
      <c r="C5" s="133"/>
      <c r="D5" s="133" t="s">
        <v>378</v>
      </c>
      <c r="E5" s="58" t="s">
        <v>378</v>
      </c>
      <c r="F5" s="58">
        <v>18.600000000000001</v>
      </c>
      <c r="G5" s="282">
        <v>19.200000000000003</v>
      </c>
      <c r="H5" s="356">
        <v>21.120000000000005</v>
      </c>
      <c r="I5" s="356">
        <v>21.1</v>
      </c>
      <c r="J5" s="356">
        <v>22.155000000000001</v>
      </c>
      <c r="K5" s="356">
        <v>22.200000000000003</v>
      </c>
      <c r="L5" s="356"/>
      <c r="M5" s="356"/>
      <c r="N5" s="282" t="s">
        <v>850</v>
      </c>
      <c r="O5" s="8" t="s">
        <v>843</v>
      </c>
      <c r="P5" s="8" t="s">
        <v>21</v>
      </c>
      <c r="Q5" s="76">
        <v>43556</v>
      </c>
      <c r="R5" s="82" t="s">
        <v>391</v>
      </c>
    </row>
    <row r="6" spans="1:18" s="6" customFormat="1" ht="12.75" hidden="1" customHeight="1" x14ac:dyDescent="0.25">
      <c r="A6" s="12" t="s">
        <v>842</v>
      </c>
      <c r="B6" s="8"/>
      <c r="C6" s="133"/>
      <c r="D6" s="133" t="s">
        <v>378</v>
      </c>
      <c r="E6" s="58" t="s">
        <v>378</v>
      </c>
      <c r="F6" s="58">
        <v>672</v>
      </c>
      <c r="G6" s="282">
        <v>692.2</v>
      </c>
      <c r="H6" s="356">
        <v>761.42000000000007</v>
      </c>
      <c r="I6" s="356">
        <v>761.40000000000009</v>
      </c>
      <c r="J6" s="356">
        <v>799.47000000000014</v>
      </c>
      <c r="K6" s="356">
        <v>799.5</v>
      </c>
      <c r="L6" s="356"/>
      <c r="M6" s="356"/>
      <c r="N6" s="282" t="s">
        <v>850</v>
      </c>
      <c r="O6" s="8" t="s">
        <v>844</v>
      </c>
      <c r="P6" s="8" t="s">
        <v>4</v>
      </c>
      <c r="Q6" s="76">
        <v>43556</v>
      </c>
      <c r="R6" s="82" t="s">
        <v>391</v>
      </c>
    </row>
    <row r="7" spans="1:18" s="6" customFormat="1" ht="12.75" hidden="1" customHeight="1" x14ac:dyDescent="0.25">
      <c r="A7" s="152"/>
      <c r="B7" s="165"/>
      <c r="C7" s="169"/>
      <c r="D7" s="169"/>
      <c r="E7" s="169"/>
      <c r="F7" s="169"/>
      <c r="G7" s="169"/>
      <c r="H7" s="169"/>
      <c r="I7" s="169"/>
      <c r="J7" s="169"/>
      <c r="K7" s="169"/>
      <c r="L7" s="169"/>
      <c r="M7" s="169"/>
      <c r="N7" s="169"/>
      <c r="O7" s="165"/>
      <c r="P7" s="165"/>
      <c r="Q7" s="167"/>
      <c r="R7" s="165"/>
    </row>
    <row r="8" spans="1:18" s="6" customFormat="1" ht="12.75" hidden="1" customHeight="1" x14ac:dyDescent="0.25">
      <c r="A8" s="131" t="s">
        <v>845</v>
      </c>
      <c r="B8" s="50"/>
      <c r="C8" s="50"/>
      <c r="D8" s="119"/>
      <c r="E8" s="8"/>
      <c r="F8" s="8"/>
      <c r="G8" s="8"/>
      <c r="H8" s="356">
        <v>0</v>
      </c>
      <c r="I8" s="356">
        <v>0</v>
      </c>
      <c r="J8" s="356">
        <v>0</v>
      </c>
      <c r="K8" s="356">
        <v>0</v>
      </c>
      <c r="L8" s="356"/>
      <c r="M8" s="356"/>
      <c r="N8" s="8"/>
    </row>
    <row r="9" spans="1:18" s="6" customFormat="1" ht="12.75" hidden="1" customHeight="1" x14ac:dyDescent="0.25">
      <c r="A9" s="12" t="s">
        <v>840</v>
      </c>
      <c r="B9" s="8"/>
      <c r="C9" s="133"/>
      <c r="D9" s="133" t="s">
        <v>378</v>
      </c>
      <c r="E9" s="58" t="s">
        <v>378</v>
      </c>
      <c r="F9" s="58">
        <v>41.5</v>
      </c>
      <c r="G9" s="282">
        <v>42.7</v>
      </c>
      <c r="H9" s="356">
        <v>46.970000000000006</v>
      </c>
      <c r="I9" s="356">
        <v>47</v>
      </c>
      <c r="J9" s="356">
        <v>49.35</v>
      </c>
      <c r="K9" s="356">
        <v>49.400000000000006</v>
      </c>
      <c r="L9" s="356"/>
      <c r="M9" s="356"/>
      <c r="N9" s="282" t="s">
        <v>850</v>
      </c>
      <c r="O9" s="50" t="s">
        <v>846</v>
      </c>
      <c r="P9" s="8" t="s">
        <v>21</v>
      </c>
      <c r="Q9" s="76">
        <v>43556</v>
      </c>
      <c r="R9" s="82" t="s">
        <v>391</v>
      </c>
    </row>
    <row r="10" spans="1:18" s="6" customFormat="1" ht="12.75" hidden="1" customHeight="1" x14ac:dyDescent="0.25">
      <c r="A10" s="12" t="s">
        <v>840</v>
      </c>
      <c r="B10" s="8"/>
      <c r="C10" s="133"/>
      <c r="D10" s="133" t="s">
        <v>378</v>
      </c>
      <c r="E10" s="58" t="s">
        <v>378</v>
      </c>
      <c r="F10" s="58">
        <v>124</v>
      </c>
      <c r="G10" s="282">
        <v>127.7</v>
      </c>
      <c r="H10" s="356">
        <v>140.47000000000003</v>
      </c>
      <c r="I10" s="356">
        <v>140.5</v>
      </c>
      <c r="J10" s="356">
        <v>147.52500000000001</v>
      </c>
      <c r="K10" s="356">
        <v>147.5</v>
      </c>
      <c r="L10" s="356"/>
      <c r="M10" s="356"/>
      <c r="N10" s="282" t="s">
        <v>850</v>
      </c>
      <c r="O10" s="50" t="s">
        <v>847</v>
      </c>
      <c r="P10" s="8" t="s">
        <v>21</v>
      </c>
      <c r="Q10" s="76">
        <v>43556</v>
      </c>
      <c r="R10" s="82" t="s">
        <v>391</v>
      </c>
    </row>
    <row r="11" spans="1:18" s="6" customFormat="1" ht="12.75" hidden="1" customHeight="1" x14ac:dyDescent="0.25">
      <c r="A11" s="12" t="s">
        <v>841</v>
      </c>
      <c r="B11" s="8"/>
      <c r="C11" s="133"/>
      <c r="D11" s="133" t="s">
        <v>378</v>
      </c>
      <c r="E11" s="58" t="s">
        <v>378</v>
      </c>
      <c r="F11" s="58">
        <v>148.80000000000001</v>
      </c>
      <c r="G11" s="282">
        <v>153.30000000000001</v>
      </c>
      <c r="H11" s="356">
        <v>168.63000000000002</v>
      </c>
      <c r="I11" s="356">
        <v>168.60000000000002</v>
      </c>
      <c r="J11" s="356">
        <v>177.03000000000003</v>
      </c>
      <c r="K11" s="356">
        <v>177</v>
      </c>
      <c r="L11" s="356"/>
      <c r="M11" s="356"/>
      <c r="N11" s="282" t="s">
        <v>850</v>
      </c>
      <c r="O11" s="8"/>
      <c r="P11" s="8" t="s">
        <v>4</v>
      </c>
      <c r="Q11" s="76">
        <v>43556</v>
      </c>
      <c r="R11" s="82" t="s">
        <v>391</v>
      </c>
    </row>
    <row r="12" spans="1:18" s="6" customFormat="1" ht="12.75" hidden="1" customHeight="1" x14ac:dyDescent="0.25">
      <c r="A12" s="152" t="s">
        <v>842</v>
      </c>
      <c r="B12" s="165"/>
      <c r="C12" s="169"/>
      <c r="D12" s="133" t="s">
        <v>378</v>
      </c>
      <c r="E12" s="58" t="s">
        <v>378</v>
      </c>
      <c r="F12" s="58">
        <v>186</v>
      </c>
      <c r="G12" s="282">
        <v>191.60000000000002</v>
      </c>
      <c r="H12" s="356">
        <v>210.76000000000005</v>
      </c>
      <c r="I12" s="356">
        <v>210.8</v>
      </c>
      <c r="J12" s="356">
        <v>221.34000000000003</v>
      </c>
      <c r="K12" s="356">
        <v>221.3</v>
      </c>
      <c r="L12" s="356"/>
      <c r="M12" s="356"/>
      <c r="N12" s="282" t="s">
        <v>850</v>
      </c>
      <c r="O12" s="165"/>
      <c r="P12" s="8" t="s">
        <v>4</v>
      </c>
      <c r="Q12" s="76">
        <v>43556</v>
      </c>
      <c r="R12" s="82" t="s">
        <v>391</v>
      </c>
    </row>
    <row r="13" spans="1:18" s="6" customFormat="1" ht="12.75" hidden="1" customHeight="1" x14ac:dyDescent="0.25">
      <c r="A13" s="131"/>
      <c r="B13" s="50"/>
      <c r="C13" s="50"/>
      <c r="D13" s="119"/>
      <c r="E13" s="8"/>
      <c r="F13" s="8"/>
      <c r="G13" s="8"/>
      <c r="H13" s="356">
        <v>0</v>
      </c>
      <c r="I13" s="356">
        <v>0</v>
      </c>
      <c r="J13" s="356">
        <v>0</v>
      </c>
      <c r="K13" s="356">
        <v>0</v>
      </c>
      <c r="L13" s="356"/>
      <c r="M13" s="356"/>
      <c r="N13" s="8"/>
      <c r="O13" s="50"/>
      <c r="P13" s="50"/>
      <c r="Q13" s="87"/>
      <c r="R13" s="50"/>
    </row>
    <row r="14" spans="1:18" ht="12.75" hidden="1" customHeight="1" x14ac:dyDescent="0.25">
      <c r="A14" s="265" t="s">
        <v>848</v>
      </c>
      <c r="B14" s="180"/>
      <c r="C14" s="203"/>
      <c r="D14" s="203"/>
      <c r="E14" s="203"/>
      <c r="F14" s="203"/>
      <c r="G14" s="203"/>
      <c r="H14" s="203"/>
      <c r="I14" s="203"/>
      <c r="J14" s="203"/>
      <c r="K14" s="203"/>
      <c r="L14" s="203"/>
      <c r="M14" s="203"/>
      <c r="N14" s="203"/>
      <c r="O14" s="180"/>
      <c r="P14" s="180"/>
      <c r="Q14" s="182"/>
      <c r="R14" s="247"/>
    </row>
    <row r="15" spans="1:18" ht="12.75" hidden="1" customHeight="1" x14ac:dyDescent="0.25">
      <c r="A15" s="265" t="s">
        <v>849</v>
      </c>
      <c r="B15" s="17"/>
      <c r="C15" s="266"/>
      <c r="D15" s="266"/>
      <c r="E15" s="266"/>
      <c r="F15" s="266"/>
      <c r="G15" s="266"/>
      <c r="H15" s="266"/>
      <c r="I15" s="266"/>
      <c r="J15" s="266"/>
      <c r="K15" s="266"/>
      <c r="L15" s="266"/>
      <c r="M15" s="266"/>
      <c r="N15" s="266"/>
      <c r="O15" s="17"/>
      <c r="P15" s="17"/>
      <c r="Q15" s="18"/>
      <c r="R15" s="248"/>
    </row>
    <row r="16" spans="1:18" ht="12.75" hidden="1" customHeight="1" x14ac:dyDescent="0.25">
      <c r="A16" s="214" t="s">
        <v>635</v>
      </c>
      <c r="B16" s="17"/>
      <c r="C16" s="266"/>
      <c r="D16" s="266"/>
      <c r="E16" s="266"/>
      <c r="F16" s="266"/>
      <c r="G16" s="266"/>
      <c r="H16" s="266"/>
      <c r="I16" s="266"/>
      <c r="J16" s="266"/>
      <c r="K16" s="266"/>
      <c r="L16" s="266"/>
      <c r="M16" s="266"/>
      <c r="N16" s="266"/>
      <c r="O16" s="17"/>
      <c r="P16" s="17"/>
      <c r="Q16" s="18"/>
      <c r="R16" s="248"/>
    </row>
    <row r="17" spans="1:18" ht="12.75" hidden="1" customHeight="1" x14ac:dyDescent="0.25">
      <c r="A17" s="215" t="s">
        <v>135</v>
      </c>
      <c r="B17" s="17"/>
      <c r="C17" s="266"/>
      <c r="D17" s="266"/>
      <c r="E17" s="266"/>
      <c r="F17" s="266"/>
      <c r="G17" s="266"/>
      <c r="H17" s="266"/>
      <c r="I17" s="266"/>
      <c r="J17" s="266"/>
      <c r="K17" s="266"/>
      <c r="L17" s="266"/>
      <c r="M17" s="266"/>
      <c r="N17" s="266"/>
      <c r="O17" s="17"/>
      <c r="P17" s="17"/>
      <c r="Q17" s="18"/>
      <c r="R17" s="248"/>
    </row>
    <row r="18" spans="1:18" ht="12.75" hidden="1" customHeight="1" x14ac:dyDescent="0.25">
      <c r="A18" s="267" t="s">
        <v>136</v>
      </c>
      <c r="B18" s="249"/>
      <c r="C18" s="268"/>
      <c r="D18" s="268"/>
      <c r="E18" s="268"/>
      <c r="F18" s="268"/>
      <c r="G18" s="268"/>
      <c r="H18" s="268"/>
      <c r="I18" s="268"/>
      <c r="J18" s="268"/>
      <c r="K18" s="268"/>
      <c r="L18" s="268"/>
      <c r="M18" s="268"/>
      <c r="N18" s="268"/>
      <c r="O18" s="249"/>
      <c r="P18" s="249"/>
      <c r="Q18" s="250"/>
      <c r="R18" s="251"/>
    </row>
    <row r="19" spans="1:18" ht="12.75" customHeight="1" x14ac:dyDescent="0.25">
      <c r="A19" s="173"/>
      <c r="B19" s="180"/>
      <c r="C19" s="203"/>
      <c r="D19" s="203"/>
      <c r="E19" s="203"/>
      <c r="F19" s="203"/>
      <c r="G19" s="203"/>
      <c r="H19" s="203"/>
      <c r="I19" s="203"/>
      <c r="J19" s="203"/>
      <c r="K19" s="203"/>
      <c r="L19" s="203"/>
      <c r="M19" s="203"/>
      <c r="N19" s="203"/>
      <c r="O19" s="180"/>
      <c r="P19" s="180"/>
      <c r="Q19" s="182"/>
      <c r="R19" s="180"/>
    </row>
    <row r="20" spans="1:18" ht="12.75" customHeight="1" x14ac:dyDescent="0.25">
      <c r="A20" s="69" t="s">
        <v>992</v>
      </c>
      <c r="B20" s="66"/>
      <c r="C20" s="205"/>
      <c r="D20" s="205"/>
      <c r="E20" s="205"/>
      <c r="F20" s="205"/>
      <c r="G20" s="205"/>
      <c r="H20" s="205"/>
      <c r="I20" s="205"/>
      <c r="J20" s="205"/>
      <c r="K20" s="205"/>
      <c r="L20" s="205"/>
      <c r="M20" s="205"/>
      <c r="N20" s="205"/>
      <c r="O20" s="70"/>
      <c r="P20" s="70"/>
      <c r="Q20" s="70"/>
      <c r="R20" s="73"/>
    </row>
    <row r="21" spans="1:18" ht="12.75" customHeight="1" x14ac:dyDescent="0.25">
      <c r="A21" s="57" t="s">
        <v>636</v>
      </c>
      <c r="B21" s="82"/>
      <c r="C21" s="204">
        <v>90</v>
      </c>
      <c r="D21" s="204">
        <v>93</v>
      </c>
      <c r="E21" s="58">
        <v>96</v>
      </c>
      <c r="F21" s="58">
        <v>99</v>
      </c>
      <c r="G21" s="356">
        <v>102</v>
      </c>
      <c r="H21" s="356">
        <v>112.2</v>
      </c>
      <c r="I21" s="356">
        <v>112.2</v>
      </c>
      <c r="J21" s="356">
        <v>117.81</v>
      </c>
      <c r="K21" s="356">
        <v>117.80000000000001</v>
      </c>
      <c r="L21" s="356">
        <f>K21*(1+'Base Increase'!$A$2)</f>
        <v>121.33400000000002</v>
      </c>
      <c r="M21" s="356">
        <f t="shared" ref="M21" si="0">MROUND(L21,0.1)</f>
        <v>121.30000000000001</v>
      </c>
      <c r="N21" s="282" t="s">
        <v>850</v>
      </c>
      <c r="O21" s="82" t="s">
        <v>6</v>
      </c>
      <c r="P21" s="82" t="s">
        <v>21</v>
      </c>
      <c r="Q21" s="358">
        <f>'Base Increase'!$A$5</f>
        <v>45748</v>
      </c>
      <c r="R21" s="82" t="s">
        <v>391</v>
      </c>
    </row>
    <row r="22" spans="1:18" ht="12.75" customHeight="1" x14ac:dyDescent="0.25">
      <c r="A22" s="152"/>
      <c r="B22" s="165"/>
      <c r="C22" s="169"/>
      <c r="D22" s="169"/>
      <c r="E22" s="169"/>
      <c r="F22" s="169"/>
      <c r="G22" s="169"/>
      <c r="H22" s="169"/>
      <c r="I22" s="169"/>
      <c r="J22" s="169"/>
      <c r="K22" s="169"/>
      <c r="L22" s="169"/>
      <c r="M22" s="169"/>
      <c r="N22" s="169"/>
      <c r="O22" s="165"/>
      <c r="P22" s="165"/>
      <c r="Q22" s="167"/>
      <c r="R22" s="165"/>
    </row>
    <row r="23" spans="1:18" ht="12.75" customHeight="1" x14ac:dyDescent="0.25">
      <c r="A23" s="269" t="s">
        <v>637</v>
      </c>
      <c r="B23" s="180"/>
      <c r="C23" s="203"/>
      <c r="D23" s="203"/>
      <c r="E23" s="203"/>
      <c r="F23" s="203"/>
      <c r="G23" s="203"/>
      <c r="H23" s="203"/>
      <c r="I23" s="203"/>
      <c r="J23" s="203"/>
      <c r="K23" s="203"/>
      <c r="L23" s="203"/>
      <c r="M23" s="203"/>
      <c r="N23" s="203"/>
      <c r="O23" s="180"/>
      <c r="P23" s="180"/>
      <c r="Q23" s="182"/>
      <c r="R23" s="247"/>
    </row>
    <row r="24" spans="1:18" ht="12.75" customHeight="1" x14ac:dyDescent="0.25">
      <c r="A24" s="259" t="s">
        <v>133</v>
      </c>
      <c r="B24" s="17"/>
      <c r="C24" s="266"/>
      <c r="D24" s="266"/>
      <c r="E24" s="266"/>
      <c r="F24" s="266"/>
      <c r="G24" s="266"/>
      <c r="H24" s="266"/>
      <c r="I24" s="266"/>
      <c r="J24" s="266"/>
      <c r="K24" s="266"/>
      <c r="L24" s="266"/>
      <c r="M24" s="266"/>
      <c r="N24" s="266"/>
      <c r="O24" s="17"/>
      <c r="P24" s="17"/>
      <c r="Q24" s="18"/>
      <c r="R24" s="248"/>
    </row>
    <row r="25" spans="1:18" ht="12.75" customHeight="1" x14ac:dyDescent="0.25">
      <c r="A25" s="259" t="s">
        <v>134</v>
      </c>
      <c r="B25" s="17"/>
      <c r="C25" s="266"/>
      <c r="D25" s="266"/>
      <c r="E25" s="266"/>
      <c r="F25" s="266"/>
      <c r="G25" s="266"/>
      <c r="H25" s="266"/>
      <c r="I25" s="266"/>
      <c r="J25" s="266"/>
      <c r="K25" s="266"/>
      <c r="L25" s="266"/>
      <c r="M25" s="266"/>
      <c r="N25" s="266"/>
      <c r="O25" s="17"/>
      <c r="P25" s="17"/>
      <c r="Q25" s="18"/>
      <c r="R25" s="248"/>
    </row>
    <row r="26" spans="1:18" ht="12.75" customHeight="1" x14ac:dyDescent="0.25">
      <c r="A26" s="259" t="s">
        <v>135</v>
      </c>
      <c r="B26" s="17"/>
      <c r="C26" s="266"/>
      <c r="D26" s="266"/>
      <c r="E26" s="266"/>
      <c r="F26" s="266"/>
      <c r="G26" s="266"/>
      <c r="H26" s="266"/>
      <c r="I26" s="266"/>
      <c r="J26" s="266"/>
      <c r="K26" s="266"/>
      <c r="L26" s="266"/>
      <c r="M26" s="266"/>
      <c r="N26" s="266"/>
      <c r="O26" s="17"/>
      <c r="P26" s="17"/>
      <c r="Q26" s="18"/>
      <c r="R26" s="248"/>
    </row>
    <row r="27" spans="1:18" ht="12.75" customHeight="1" x14ac:dyDescent="0.25">
      <c r="A27" s="263" t="s">
        <v>136</v>
      </c>
      <c r="B27" s="249"/>
      <c r="C27" s="268"/>
      <c r="D27" s="268"/>
      <c r="E27" s="268"/>
      <c r="F27" s="268"/>
      <c r="G27" s="268"/>
      <c r="H27" s="268"/>
      <c r="I27" s="268"/>
      <c r="J27" s="268"/>
      <c r="K27" s="268"/>
      <c r="L27" s="268"/>
      <c r="M27" s="268"/>
      <c r="N27" s="268"/>
      <c r="O27" s="249"/>
      <c r="P27" s="249"/>
      <c r="Q27" s="250"/>
      <c r="R27" s="251"/>
    </row>
    <row r="28" spans="1:18" ht="12.75" customHeight="1" x14ac:dyDescent="0.25">
      <c r="A28" s="173"/>
      <c r="B28" s="180"/>
      <c r="C28" s="203"/>
      <c r="D28" s="203"/>
      <c r="E28" s="203"/>
      <c r="F28" s="203"/>
      <c r="G28" s="203"/>
      <c r="H28" s="203"/>
      <c r="I28" s="203"/>
      <c r="J28" s="203"/>
      <c r="K28" s="203"/>
      <c r="L28" s="203"/>
      <c r="M28" s="203"/>
      <c r="N28" s="203"/>
      <c r="O28" s="180"/>
      <c r="P28" s="180"/>
      <c r="Q28" s="182"/>
      <c r="R28" s="180"/>
    </row>
    <row r="29" spans="1:18" ht="12.75" hidden="1" customHeight="1" x14ac:dyDescent="0.25">
      <c r="A29" s="69" t="s">
        <v>754</v>
      </c>
      <c r="B29" s="66"/>
      <c r="C29" s="205"/>
      <c r="D29" s="205"/>
      <c r="E29" s="205"/>
      <c r="F29" s="205"/>
      <c r="G29" s="205"/>
      <c r="H29" s="205"/>
      <c r="I29" s="205"/>
      <c r="J29" s="205"/>
      <c r="K29" s="205"/>
      <c r="L29" s="205"/>
      <c r="M29" s="205"/>
      <c r="N29" s="205"/>
      <c r="O29" s="70"/>
      <c r="P29" s="70"/>
      <c r="Q29" s="70"/>
      <c r="R29" s="73"/>
    </row>
    <row r="30" spans="1:18" ht="12.75" hidden="1" customHeight="1" x14ac:dyDescent="0.25">
      <c r="A30" s="57" t="s">
        <v>632</v>
      </c>
      <c r="B30" s="82"/>
      <c r="C30" s="204"/>
      <c r="D30" s="204">
        <v>60</v>
      </c>
      <c r="E30" s="58">
        <v>62</v>
      </c>
      <c r="F30" s="58">
        <v>64</v>
      </c>
      <c r="G30" s="356">
        <v>66</v>
      </c>
      <c r="H30" s="356">
        <v>72.600000000000009</v>
      </c>
      <c r="I30" s="356">
        <v>72.600000000000009</v>
      </c>
      <c r="J30" s="356">
        <v>76.230000000000018</v>
      </c>
      <c r="K30" s="356">
        <v>76.2</v>
      </c>
      <c r="L30" s="356"/>
      <c r="M30" s="356"/>
      <c r="N30" s="282" t="s">
        <v>850</v>
      </c>
      <c r="O30" s="82" t="s">
        <v>5</v>
      </c>
      <c r="P30" s="82" t="s">
        <v>21</v>
      </c>
      <c r="Q30" s="358">
        <v>44652</v>
      </c>
      <c r="R30" s="82" t="s">
        <v>391</v>
      </c>
    </row>
    <row r="31" spans="1:18" ht="12.75" hidden="1" customHeight="1" x14ac:dyDescent="0.25">
      <c r="A31" s="12" t="s">
        <v>633</v>
      </c>
      <c r="B31" s="8"/>
      <c r="C31" s="133"/>
      <c r="D31" s="133">
        <v>15</v>
      </c>
      <c r="E31" s="58">
        <v>16</v>
      </c>
      <c r="F31" s="58">
        <v>16</v>
      </c>
      <c r="G31" s="356">
        <v>16.5</v>
      </c>
      <c r="H31" s="356">
        <v>18.150000000000002</v>
      </c>
      <c r="I31" s="356">
        <v>18.2</v>
      </c>
      <c r="J31" s="356">
        <v>19.11</v>
      </c>
      <c r="K31" s="356">
        <v>19.100000000000001</v>
      </c>
      <c r="L31" s="356"/>
      <c r="M31" s="356"/>
      <c r="N31" s="282" t="s">
        <v>850</v>
      </c>
      <c r="O31" s="8" t="s">
        <v>5</v>
      </c>
      <c r="P31" s="8" t="s">
        <v>21</v>
      </c>
      <c r="Q31" s="358">
        <v>44652</v>
      </c>
      <c r="R31" s="8" t="s">
        <v>391</v>
      </c>
    </row>
    <row r="32" spans="1:18" ht="12.75" hidden="1" customHeight="1" x14ac:dyDescent="0.25">
      <c r="A32" s="12" t="s">
        <v>638</v>
      </c>
      <c r="B32" s="8"/>
      <c r="C32" s="133"/>
      <c r="D32" s="133">
        <v>10</v>
      </c>
      <c r="E32" s="58">
        <v>11</v>
      </c>
      <c r="F32" s="58">
        <v>10.7</v>
      </c>
      <c r="G32" s="356">
        <v>11</v>
      </c>
      <c r="H32" s="356">
        <v>12.100000000000001</v>
      </c>
      <c r="I32" s="356">
        <v>12.100000000000001</v>
      </c>
      <c r="J32" s="356">
        <v>12.705000000000002</v>
      </c>
      <c r="K32" s="356">
        <v>12.700000000000001</v>
      </c>
      <c r="L32" s="356"/>
      <c r="M32" s="356"/>
      <c r="N32" s="282" t="s">
        <v>850</v>
      </c>
      <c r="O32" s="8" t="s">
        <v>676</v>
      </c>
      <c r="P32" s="8" t="s">
        <v>21</v>
      </c>
      <c r="Q32" s="358">
        <v>44652</v>
      </c>
      <c r="R32" s="8" t="s">
        <v>391</v>
      </c>
    </row>
    <row r="33" spans="1:18" ht="12.75" hidden="1" customHeight="1" x14ac:dyDescent="0.25">
      <c r="A33" s="173"/>
      <c r="B33" s="180"/>
      <c r="C33" s="203"/>
      <c r="D33" s="203"/>
      <c r="E33" s="203"/>
      <c r="F33" s="203"/>
      <c r="G33" s="203"/>
      <c r="H33" s="203"/>
      <c r="I33" s="203"/>
      <c r="J33" s="203"/>
      <c r="K33" s="203"/>
      <c r="L33" s="203"/>
      <c r="M33" s="203"/>
      <c r="N33" s="203"/>
      <c r="O33" s="180"/>
      <c r="P33" s="180"/>
      <c r="Q33" s="182"/>
      <c r="R33" s="180"/>
    </row>
    <row r="34" spans="1:18" ht="12.75" hidden="1" customHeight="1" x14ac:dyDescent="0.25">
      <c r="A34" s="69" t="s">
        <v>646</v>
      </c>
      <c r="B34" s="66"/>
      <c r="C34" s="205"/>
      <c r="D34" s="205"/>
      <c r="E34" s="205"/>
      <c r="F34" s="205"/>
      <c r="G34" s="205"/>
      <c r="H34" s="205"/>
      <c r="I34" s="205"/>
      <c r="J34" s="205"/>
      <c r="K34" s="205"/>
      <c r="L34" s="205"/>
      <c r="M34" s="205"/>
      <c r="N34" s="205"/>
      <c r="O34" s="70"/>
      <c r="P34" s="70"/>
      <c r="Q34" s="70"/>
      <c r="R34" s="73"/>
    </row>
    <row r="35" spans="1:18" s="6" customFormat="1" ht="12.75" hidden="1" customHeight="1" x14ac:dyDescent="0.25">
      <c r="A35" s="184" t="s">
        <v>645</v>
      </c>
      <c r="B35" s="114"/>
      <c r="C35" s="114"/>
      <c r="D35" s="116"/>
      <c r="E35" s="82"/>
      <c r="F35" s="82"/>
      <c r="G35" s="58"/>
      <c r="H35" s="356"/>
      <c r="I35" s="356"/>
      <c r="J35" s="356"/>
      <c r="K35" s="356"/>
      <c r="L35" s="356"/>
      <c r="M35" s="356"/>
      <c r="N35" s="82"/>
      <c r="O35" s="114"/>
      <c r="P35" s="114"/>
      <c r="Q35" s="130"/>
      <c r="R35" s="114"/>
    </row>
    <row r="36" spans="1:18" s="6" customFormat="1" ht="12.75" hidden="1" customHeight="1" x14ac:dyDescent="0.25">
      <c r="A36" s="12" t="s">
        <v>640</v>
      </c>
      <c r="B36" s="8"/>
      <c r="C36" s="133"/>
      <c r="D36" s="133">
        <v>55</v>
      </c>
      <c r="E36" s="58">
        <v>57</v>
      </c>
      <c r="F36" s="58">
        <v>59</v>
      </c>
      <c r="G36" s="356">
        <v>61</v>
      </c>
      <c r="H36" s="356">
        <v>67.100000000000009</v>
      </c>
      <c r="I36" s="356">
        <v>67.100000000000009</v>
      </c>
      <c r="J36" s="356">
        <v>70.455000000000013</v>
      </c>
      <c r="K36" s="356">
        <v>70.5</v>
      </c>
      <c r="L36" s="356"/>
      <c r="M36" s="356"/>
      <c r="N36" s="282" t="s">
        <v>850</v>
      </c>
      <c r="O36" s="8" t="s">
        <v>641</v>
      </c>
      <c r="P36" s="8" t="s">
        <v>21</v>
      </c>
      <c r="Q36" s="358">
        <v>44652</v>
      </c>
      <c r="R36" s="8" t="s">
        <v>391</v>
      </c>
    </row>
    <row r="37" spans="1:18" s="6" customFormat="1" ht="12.75" hidden="1" customHeight="1" x14ac:dyDescent="0.25">
      <c r="A37" s="12" t="s">
        <v>633</v>
      </c>
      <c r="B37" s="8"/>
      <c r="C37" s="133"/>
      <c r="D37" s="133">
        <v>300</v>
      </c>
      <c r="E37" s="58">
        <v>310</v>
      </c>
      <c r="F37" s="58">
        <v>253</v>
      </c>
      <c r="G37" s="356">
        <v>260</v>
      </c>
      <c r="H37" s="356">
        <v>286</v>
      </c>
      <c r="I37" s="356">
        <v>286</v>
      </c>
      <c r="J37" s="356">
        <v>300.3</v>
      </c>
      <c r="K37" s="356">
        <v>300.3</v>
      </c>
      <c r="L37" s="356"/>
      <c r="M37" s="356"/>
      <c r="N37" s="282" t="s">
        <v>850</v>
      </c>
      <c r="O37" s="8" t="s">
        <v>6</v>
      </c>
      <c r="P37" s="8" t="s">
        <v>21</v>
      </c>
      <c r="Q37" s="358">
        <v>44652</v>
      </c>
      <c r="R37" s="8" t="s">
        <v>391</v>
      </c>
    </row>
    <row r="38" spans="1:18" s="6" customFormat="1" ht="12.75" hidden="1" customHeight="1" x14ac:dyDescent="0.25">
      <c r="A38" s="12" t="s">
        <v>634</v>
      </c>
      <c r="B38" s="8"/>
      <c r="C38" s="133"/>
      <c r="D38" s="133">
        <v>204</v>
      </c>
      <c r="E38" s="58">
        <v>211</v>
      </c>
      <c r="F38" s="58">
        <v>210</v>
      </c>
      <c r="G38" s="356">
        <v>216</v>
      </c>
      <c r="H38" s="356">
        <v>237.60000000000002</v>
      </c>
      <c r="I38" s="356">
        <v>237.60000000000002</v>
      </c>
      <c r="J38" s="356">
        <v>249.48000000000005</v>
      </c>
      <c r="K38" s="356">
        <v>249.5</v>
      </c>
      <c r="L38" s="356"/>
      <c r="M38" s="356"/>
      <c r="N38" s="282" t="s">
        <v>850</v>
      </c>
      <c r="O38" s="8" t="s">
        <v>6</v>
      </c>
      <c r="P38" s="8" t="s">
        <v>21</v>
      </c>
      <c r="Q38" s="358">
        <v>44652</v>
      </c>
      <c r="R38" s="8" t="s">
        <v>391</v>
      </c>
    </row>
    <row r="39" spans="1:18" s="6" customFormat="1" ht="12.75" hidden="1" customHeight="1" x14ac:dyDescent="0.25">
      <c r="A39" s="12" t="s">
        <v>640</v>
      </c>
      <c r="B39" s="8"/>
      <c r="C39" s="133"/>
      <c r="D39" s="133">
        <v>33</v>
      </c>
      <c r="E39" s="58">
        <v>34</v>
      </c>
      <c r="F39" s="58">
        <v>35.5</v>
      </c>
      <c r="G39" s="356">
        <v>37</v>
      </c>
      <c r="H39" s="356">
        <v>40.700000000000003</v>
      </c>
      <c r="I39" s="356">
        <v>40.700000000000003</v>
      </c>
      <c r="J39" s="356">
        <v>42.735000000000007</v>
      </c>
      <c r="K39" s="356">
        <v>42.7</v>
      </c>
      <c r="L39" s="356"/>
      <c r="M39" s="356"/>
      <c r="N39" s="282" t="s">
        <v>850</v>
      </c>
      <c r="O39" s="8" t="s">
        <v>677</v>
      </c>
      <c r="P39" s="8" t="s">
        <v>21</v>
      </c>
      <c r="Q39" s="358">
        <v>44652</v>
      </c>
      <c r="R39" s="8" t="s">
        <v>391</v>
      </c>
    </row>
    <row r="40" spans="1:18" s="6" customFormat="1" ht="12.75" hidden="1" customHeight="1" x14ac:dyDescent="0.25">
      <c r="A40" s="12" t="s">
        <v>633</v>
      </c>
      <c r="B40" s="8"/>
      <c r="C40" s="133"/>
      <c r="D40" s="133">
        <v>180</v>
      </c>
      <c r="E40" s="58">
        <v>186</v>
      </c>
      <c r="F40" s="58">
        <v>192</v>
      </c>
      <c r="G40" s="356">
        <v>198</v>
      </c>
      <c r="H40" s="356">
        <v>217.8</v>
      </c>
      <c r="I40" s="356">
        <v>217.8</v>
      </c>
      <c r="J40" s="356">
        <v>228.69000000000003</v>
      </c>
      <c r="K40" s="356">
        <v>228.70000000000002</v>
      </c>
      <c r="L40" s="356"/>
      <c r="M40" s="356"/>
      <c r="N40" s="282" t="s">
        <v>850</v>
      </c>
      <c r="O40" s="8" t="s">
        <v>642</v>
      </c>
      <c r="P40" s="8" t="s">
        <v>21</v>
      </c>
      <c r="Q40" s="358">
        <v>44652</v>
      </c>
      <c r="R40" s="8" t="s">
        <v>391</v>
      </c>
    </row>
    <row r="41" spans="1:18" s="6" customFormat="1" ht="12.75" hidden="1" customHeight="1" x14ac:dyDescent="0.25">
      <c r="A41" s="12" t="s">
        <v>634</v>
      </c>
      <c r="B41" s="8"/>
      <c r="C41" s="133"/>
      <c r="D41" s="133">
        <v>123</v>
      </c>
      <c r="E41" s="58">
        <v>127</v>
      </c>
      <c r="F41" s="58">
        <v>131</v>
      </c>
      <c r="G41" s="356">
        <v>135</v>
      </c>
      <c r="H41" s="356">
        <v>148.5</v>
      </c>
      <c r="I41" s="356">
        <v>148.5</v>
      </c>
      <c r="J41" s="356">
        <v>155.92500000000001</v>
      </c>
      <c r="K41" s="356">
        <v>155.9</v>
      </c>
      <c r="L41" s="356"/>
      <c r="M41" s="356"/>
      <c r="N41" s="282" t="s">
        <v>850</v>
      </c>
      <c r="O41" s="8" t="s">
        <v>642</v>
      </c>
      <c r="P41" s="8" t="s">
        <v>21</v>
      </c>
      <c r="Q41" s="358">
        <v>44652</v>
      </c>
      <c r="R41" s="8" t="s">
        <v>391</v>
      </c>
    </row>
    <row r="42" spans="1:18" s="6" customFormat="1" ht="12.75" hidden="1" customHeight="1" x14ac:dyDescent="0.25">
      <c r="A42" s="12" t="s">
        <v>633</v>
      </c>
      <c r="B42" s="8"/>
      <c r="C42" s="133"/>
      <c r="D42" s="133">
        <v>46</v>
      </c>
      <c r="E42" s="58">
        <v>48</v>
      </c>
      <c r="F42" s="58">
        <v>95.5</v>
      </c>
      <c r="G42" s="356">
        <v>98.5</v>
      </c>
      <c r="H42" s="356">
        <v>108.35000000000001</v>
      </c>
      <c r="I42" s="356">
        <v>108.4</v>
      </c>
      <c r="J42" s="356">
        <v>113.82000000000001</v>
      </c>
      <c r="K42" s="356">
        <v>113.80000000000001</v>
      </c>
      <c r="L42" s="356"/>
      <c r="M42" s="356"/>
      <c r="N42" s="282" t="s">
        <v>850</v>
      </c>
      <c r="O42" s="8" t="s">
        <v>643</v>
      </c>
      <c r="P42" s="8" t="s">
        <v>21</v>
      </c>
      <c r="Q42" s="358">
        <v>44652</v>
      </c>
      <c r="R42" s="8" t="s">
        <v>391</v>
      </c>
    </row>
    <row r="43" spans="1:18" s="6" customFormat="1" ht="12.75" hidden="1" customHeight="1" x14ac:dyDescent="0.25">
      <c r="A43" s="12" t="s">
        <v>634</v>
      </c>
      <c r="B43" s="8"/>
      <c r="C43" s="133"/>
      <c r="D43" s="133">
        <v>38.5</v>
      </c>
      <c r="E43" s="58">
        <v>40</v>
      </c>
      <c r="F43" s="58">
        <v>79.5</v>
      </c>
      <c r="G43" s="356">
        <v>82</v>
      </c>
      <c r="H43" s="356">
        <v>90.2</v>
      </c>
      <c r="I43" s="356">
        <v>90.2</v>
      </c>
      <c r="J43" s="356">
        <v>94.710000000000008</v>
      </c>
      <c r="K43" s="356">
        <v>94.7</v>
      </c>
      <c r="L43" s="356"/>
      <c r="M43" s="356"/>
      <c r="N43" s="282" t="s">
        <v>850</v>
      </c>
      <c r="O43" s="8" t="s">
        <v>643</v>
      </c>
      <c r="P43" s="8" t="s">
        <v>21</v>
      </c>
      <c r="Q43" s="358">
        <v>44652</v>
      </c>
      <c r="R43" s="8" t="s">
        <v>391</v>
      </c>
    </row>
    <row r="44" spans="1:18" ht="12.75" hidden="1" customHeight="1" x14ac:dyDescent="0.25">
      <c r="A44" s="12"/>
      <c r="B44" s="8"/>
      <c r="C44" s="133"/>
      <c r="D44" s="133"/>
      <c r="E44" s="133"/>
      <c r="F44" s="133"/>
      <c r="G44" s="133"/>
      <c r="H44" s="133"/>
      <c r="I44" s="133"/>
      <c r="J44" s="133"/>
      <c r="K44" s="133"/>
      <c r="L44" s="133"/>
      <c r="M44" s="133"/>
      <c r="N44" s="133"/>
      <c r="O44" s="8"/>
      <c r="P44" s="8"/>
      <c r="Q44" s="10"/>
      <c r="R44" s="8"/>
    </row>
    <row r="45" spans="1:18" s="6" customFormat="1" ht="12.75" hidden="1" customHeight="1" x14ac:dyDescent="0.25">
      <c r="A45" s="170" t="s">
        <v>644</v>
      </c>
      <c r="D45" s="115"/>
      <c r="E45" s="11"/>
      <c r="F45" s="11"/>
      <c r="G45" s="11"/>
      <c r="H45" s="11"/>
      <c r="I45" s="11"/>
      <c r="J45" s="11"/>
      <c r="K45" s="11"/>
      <c r="L45" s="11"/>
      <c r="M45" s="11"/>
      <c r="N45" s="11"/>
      <c r="Q45" s="7"/>
    </row>
    <row r="46" spans="1:18" s="6" customFormat="1" ht="12.75" hidden="1" customHeight="1" x14ac:dyDescent="0.25">
      <c r="A46" s="12" t="s">
        <v>633</v>
      </c>
      <c r="B46" s="8"/>
      <c r="C46" s="133"/>
      <c r="D46" s="133">
        <v>400</v>
      </c>
      <c r="E46" s="133">
        <v>412</v>
      </c>
      <c r="F46" s="133">
        <v>372</v>
      </c>
      <c r="G46" s="133">
        <v>385</v>
      </c>
      <c r="H46" s="356">
        <v>423.50000000000006</v>
      </c>
      <c r="I46" s="356">
        <v>423.5</v>
      </c>
      <c r="J46" s="356">
        <v>444.67500000000001</v>
      </c>
      <c r="K46" s="356">
        <v>444.70000000000005</v>
      </c>
      <c r="L46" s="356"/>
      <c r="M46" s="356"/>
      <c r="N46" s="308" t="s">
        <v>850</v>
      </c>
      <c r="O46" s="8" t="s">
        <v>6</v>
      </c>
      <c r="P46" s="8" t="s">
        <v>21</v>
      </c>
      <c r="Q46" s="358">
        <v>44652</v>
      </c>
      <c r="R46" s="8" t="s">
        <v>391</v>
      </c>
    </row>
    <row r="47" spans="1:18" s="6" customFormat="1" ht="12.75" hidden="1" customHeight="1" x14ac:dyDescent="0.25">
      <c r="A47" s="12" t="s">
        <v>634</v>
      </c>
      <c r="B47" s="8"/>
      <c r="C47" s="133"/>
      <c r="D47" s="133">
        <v>289</v>
      </c>
      <c r="E47" s="58">
        <v>298</v>
      </c>
      <c r="F47" s="58">
        <v>310</v>
      </c>
      <c r="G47" s="356">
        <v>320</v>
      </c>
      <c r="H47" s="356">
        <v>352</v>
      </c>
      <c r="I47" s="356">
        <v>352</v>
      </c>
      <c r="J47" s="356">
        <v>369.6</v>
      </c>
      <c r="K47" s="356">
        <v>369.6</v>
      </c>
      <c r="L47" s="356"/>
      <c r="M47" s="356"/>
      <c r="N47" s="282" t="s">
        <v>850</v>
      </c>
      <c r="O47" s="8" t="s">
        <v>6</v>
      </c>
      <c r="P47" s="8" t="s">
        <v>21</v>
      </c>
      <c r="Q47" s="358">
        <v>44652</v>
      </c>
      <c r="R47" s="8" t="s">
        <v>391</v>
      </c>
    </row>
    <row r="48" spans="1:18" s="6" customFormat="1" ht="12.75" hidden="1" customHeight="1" x14ac:dyDescent="0.25">
      <c r="A48" s="12" t="s">
        <v>633</v>
      </c>
      <c r="B48" s="8"/>
      <c r="C48" s="133"/>
      <c r="D48" s="133">
        <v>240</v>
      </c>
      <c r="E48" s="58">
        <v>248</v>
      </c>
      <c r="F48" s="58">
        <v>256</v>
      </c>
      <c r="G48" s="356">
        <v>265</v>
      </c>
      <c r="H48" s="356">
        <v>291.5</v>
      </c>
      <c r="I48" s="356">
        <v>291.5</v>
      </c>
      <c r="J48" s="356">
        <v>306.07499999999999</v>
      </c>
      <c r="K48" s="356">
        <v>306.10000000000002</v>
      </c>
      <c r="L48" s="356"/>
      <c r="M48" s="356"/>
      <c r="N48" s="282" t="s">
        <v>850</v>
      </c>
      <c r="O48" s="8" t="s">
        <v>642</v>
      </c>
      <c r="P48" s="8" t="s">
        <v>21</v>
      </c>
      <c r="Q48" s="358">
        <v>44652</v>
      </c>
      <c r="R48" s="8" t="s">
        <v>391</v>
      </c>
    </row>
    <row r="49" spans="1:18" s="6" customFormat="1" ht="12.75" hidden="1" customHeight="1" x14ac:dyDescent="0.25">
      <c r="A49" s="12" t="s">
        <v>634</v>
      </c>
      <c r="B49" s="8"/>
      <c r="C49" s="133"/>
      <c r="D49" s="133">
        <v>174</v>
      </c>
      <c r="E49" s="58">
        <v>180</v>
      </c>
      <c r="F49" s="58">
        <v>186</v>
      </c>
      <c r="G49" s="356">
        <v>165</v>
      </c>
      <c r="H49" s="356">
        <v>181.50000000000003</v>
      </c>
      <c r="I49" s="356">
        <v>181.5</v>
      </c>
      <c r="J49" s="356">
        <v>190.57500000000002</v>
      </c>
      <c r="K49" s="356">
        <v>190.60000000000002</v>
      </c>
      <c r="L49" s="356"/>
      <c r="M49" s="356"/>
      <c r="N49" s="282" t="s">
        <v>850</v>
      </c>
      <c r="O49" s="8" t="s">
        <v>642</v>
      </c>
      <c r="P49" s="8" t="s">
        <v>21</v>
      </c>
      <c r="Q49" s="358">
        <v>44652</v>
      </c>
      <c r="R49" s="8" t="s">
        <v>391</v>
      </c>
    </row>
    <row r="50" spans="1:18" ht="12.75" hidden="1" customHeight="1" x14ac:dyDescent="0.25">
      <c r="A50" s="152"/>
      <c r="B50" s="165"/>
      <c r="C50" s="169"/>
      <c r="D50" s="169"/>
      <c r="E50" s="169"/>
      <c r="F50" s="169"/>
      <c r="G50" s="169"/>
      <c r="H50" s="169"/>
      <c r="I50" s="169"/>
      <c r="J50" s="169"/>
      <c r="K50" s="169"/>
      <c r="L50" s="169"/>
      <c r="M50" s="169"/>
      <c r="N50" s="169"/>
      <c r="O50" s="165"/>
      <c r="P50" s="165"/>
      <c r="Q50" s="167"/>
      <c r="R50" s="165"/>
    </row>
    <row r="51" spans="1:18" ht="12.75" hidden="1" customHeight="1" x14ac:dyDescent="0.25">
      <c r="A51" s="258" t="s">
        <v>647</v>
      </c>
      <c r="B51" s="165"/>
      <c r="C51" s="169"/>
      <c r="D51" s="203"/>
      <c r="E51" s="203"/>
      <c r="F51" s="203"/>
      <c r="G51" s="203"/>
      <c r="H51" s="203"/>
      <c r="I51" s="203"/>
      <c r="J51" s="203"/>
      <c r="K51" s="203"/>
      <c r="L51" s="203"/>
      <c r="M51" s="203"/>
      <c r="N51" s="203"/>
      <c r="O51" s="180"/>
      <c r="P51" s="180"/>
      <c r="Q51" s="182"/>
      <c r="R51" s="247"/>
    </row>
    <row r="52" spans="1:18" ht="12.75" hidden="1" customHeight="1" x14ac:dyDescent="0.25">
      <c r="A52" s="259" t="s">
        <v>137</v>
      </c>
      <c r="B52" s="260"/>
      <c r="C52" s="261"/>
      <c r="D52" s="262"/>
      <c r="E52" s="348"/>
      <c r="F52" s="348"/>
      <c r="G52" s="348"/>
      <c r="H52" s="348"/>
      <c r="I52" s="348"/>
      <c r="J52" s="348"/>
      <c r="K52" s="348"/>
      <c r="L52" s="348"/>
      <c r="M52" s="348"/>
      <c r="N52" s="348"/>
      <c r="O52" s="252"/>
      <c r="P52" s="252"/>
      <c r="Q52" s="253"/>
      <c r="R52" s="254"/>
    </row>
    <row r="53" spans="1:18" ht="12.75" hidden="1" customHeight="1" x14ac:dyDescent="0.25">
      <c r="A53" s="263" t="s">
        <v>138</v>
      </c>
      <c r="B53" s="260"/>
      <c r="C53" s="261"/>
      <c r="D53" s="264"/>
      <c r="E53" s="349"/>
      <c r="F53" s="349"/>
      <c r="G53" s="349"/>
      <c r="H53" s="349"/>
      <c r="I53" s="349"/>
      <c r="J53" s="349"/>
      <c r="K53" s="349"/>
      <c r="L53" s="349"/>
      <c r="M53" s="349"/>
      <c r="N53" s="349"/>
      <c r="O53" s="255"/>
      <c r="P53" s="255"/>
      <c r="Q53" s="256"/>
      <c r="R53" s="257"/>
    </row>
    <row r="54" spans="1:18" ht="12.75" hidden="1" customHeight="1" x14ac:dyDescent="0.25">
      <c r="A54" s="173"/>
      <c r="B54" s="180"/>
      <c r="C54" s="203"/>
      <c r="D54" s="203"/>
      <c r="E54" s="203"/>
      <c r="F54" s="203"/>
      <c r="G54" s="203"/>
      <c r="H54" s="203"/>
      <c r="I54" s="203"/>
      <c r="J54" s="203"/>
      <c r="K54" s="203"/>
      <c r="L54" s="203"/>
      <c r="M54" s="203"/>
      <c r="N54" s="203"/>
      <c r="O54" s="180"/>
      <c r="P54" s="180"/>
      <c r="Q54" s="182"/>
      <c r="R54" s="180"/>
    </row>
    <row r="55" spans="1:18" ht="12.75" hidden="1" customHeight="1" x14ac:dyDescent="0.25">
      <c r="A55" s="206" t="s">
        <v>648</v>
      </c>
      <c r="B55" s="207"/>
      <c r="C55" s="208"/>
      <c r="D55" s="205"/>
      <c r="E55" s="205"/>
      <c r="F55" s="205"/>
      <c r="G55" s="205"/>
      <c r="H55" s="205"/>
      <c r="I55" s="205"/>
      <c r="J55" s="205"/>
      <c r="K55" s="205"/>
      <c r="L55" s="205"/>
      <c r="M55" s="205"/>
      <c r="N55" s="205"/>
      <c r="O55" s="207"/>
      <c r="P55" s="207"/>
      <c r="Q55" s="207"/>
      <c r="R55" s="209"/>
    </row>
    <row r="56" spans="1:18" s="6" customFormat="1" ht="12.75" hidden="1" customHeight="1" x14ac:dyDescent="0.25">
      <c r="A56" s="57" t="s">
        <v>649</v>
      </c>
      <c r="B56" s="114"/>
      <c r="C56" s="190"/>
      <c r="D56" s="234">
        <v>40.5</v>
      </c>
      <c r="E56" s="58">
        <v>42</v>
      </c>
      <c r="F56" s="58">
        <v>43.5</v>
      </c>
      <c r="G56" s="356">
        <v>45</v>
      </c>
      <c r="H56" s="356">
        <v>49.500000000000007</v>
      </c>
      <c r="I56" s="356">
        <v>49.5</v>
      </c>
      <c r="J56" s="356">
        <v>51.975000000000001</v>
      </c>
      <c r="K56" s="356">
        <v>52</v>
      </c>
      <c r="L56" s="356"/>
      <c r="M56" s="356"/>
      <c r="N56" s="282" t="s">
        <v>850</v>
      </c>
      <c r="O56" s="114" t="s">
        <v>650</v>
      </c>
      <c r="P56" s="82" t="s">
        <v>21</v>
      </c>
      <c r="Q56" s="358">
        <v>44652</v>
      </c>
      <c r="R56" s="82" t="s">
        <v>391</v>
      </c>
    </row>
    <row r="57" spans="1:18" s="6" customFormat="1" ht="12.75" hidden="1" customHeight="1" x14ac:dyDescent="0.25">
      <c r="A57" s="12" t="s">
        <v>651</v>
      </c>
      <c r="B57" s="50"/>
      <c r="C57" s="135"/>
      <c r="D57" s="235">
        <v>20.5</v>
      </c>
      <c r="E57" s="58">
        <v>22</v>
      </c>
      <c r="F57" s="58">
        <v>22.5</v>
      </c>
      <c r="G57" s="356">
        <v>23</v>
      </c>
      <c r="H57" s="356">
        <v>25.3</v>
      </c>
      <c r="I57" s="356">
        <v>25.3</v>
      </c>
      <c r="J57" s="356">
        <v>26.565000000000001</v>
      </c>
      <c r="K57" s="356">
        <v>26.6</v>
      </c>
      <c r="L57" s="356"/>
      <c r="M57" s="356"/>
      <c r="N57" s="282" t="s">
        <v>850</v>
      </c>
      <c r="O57" s="50" t="s">
        <v>652</v>
      </c>
      <c r="P57" s="8" t="s">
        <v>21</v>
      </c>
      <c r="Q57" s="358">
        <v>44652</v>
      </c>
      <c r="R57" s="8" t="s">
        <v>391</v>
      </c>
    </row>
    <row r="58" spans="1:18" s="6" customFormat="1" ht="12.75" hidden="1" customHeight="1" x14ac:dyDescent="0.25">
      <c r="A58" s="152"/>
      <c r="B58" s="165"/>
      <c r="C58" s="169"/>
      <c r="D58" s="169"/>
      <c r="E58" s="169"/>
      <c r="F58" s="169"/>
      <c r="G58" s="169"/>
      <c r="H58" s="169"/>
      <c r="I58" s="169"/>
      <c r="J58" s="169"/>
      <c r="K58" s="169"/>
      <c r="L58" s="169"/>
      <c r="M58" s="169"/>
      <c r="N58" s="169"/>
      <c r="O58" s="165"/>
      <c r="P58" s="165"/>
      <c r="Q58" s="167"/>
      <c r="R58" s="165"/>
    </row>
    <row r="59" spans="1:18" s="6" customFormat="1" ht="12.75" hidden="1" customHeight="1" x14ac:dyDescent="0.25">
      <c r="A59" s="258" t="s">
        <v>653</v>
      </c>
      <c r="B59" s="270"/>
      <c r="C59" s="271"/>
      <c r="D59" s="272"/>
      <c r="E59" s="350"/>
      <c r="F59" s="350"/>
      <c r="G59" s="350"/>
      <c r="H59" s="350"/>
      <c r="I59" s="350"/>
      <c r="J59" s="350"/>
      <c r="K59" s="350"/>
      <c r="L59" s="350"/>
      <c r="M59" s="350"/>
      <c r="N59" s="350"/>
      <c r="O59" s="270"/>
      <c r="P59" s="270"/>
      <c r="Q59" s="273"/>
      <c r="R59" s="274"/>
    </row>
    <row r="60" spans="1:18" s="6" customFormat="1" ht="12.75" hidden="1" customHeight="1" x14ac:dyDescent="0.25">
      <c r="A60" s="263" t="s">
        <v>139</v>
      </c>
      <c r="B60" s="255"/>
      <c r="C60" s="275"/>
      <c r="D60" s="264"/>
      <c r="E60" s="349"/>
      <c r="F60" s="349"/>
      <c r="G60" s="349"/>
      <c r="H60" s="349"/>
      <c r="I60" s="349"/>
      <c r="J60" s="349"/>
      <c r="K60" s="349"/>
      <c r="L60" s="349"/>
      <c r="M60" s="349"/>
      <c r="N60" s="349"/>
      <c r="O60" s="255"/>
      <c r="P60" s="255"/>
      <c r="Q60" s="256"/>
      <c r="R60" s="257"/>
    </row>
    <row r="61" spans="1:18" ht="12.75" hidden="1" customHeight="1" x14ac:dyDescent="0.25">
      <c r="A61" s="152"/>
      <c r="B61" s="165"/>
      <c r="C61" s="169"/>
      <c r="D61" s="169"/>
      <c r="E61" s="169"/>
      <c r="F61" s="169"/>
      <c r="G61" s="169"/>
      <c r="H61" s="169"/>
      <c r="I61" s="169"/>
      <c r="J61" s="169"/>
      <c r="K61" s="169"/>
      <c r="L61" s="169"/>
      <c r="M61" s="169"/>
      <c r="N61" s="169"/>
      <c r="O61" s="165"/>
      <c r="P61" s="165"/>
      <c r="Q61" s="167"/>
      <c r="R61" s="165"/>
    </row>
    <row r="62" spans="1:18" ht="12.75" hidden="1" customHeight="1" x14ac:dyDescent="0.25">
      <c r="A62" s="143" t="s">
        <v>140</v>
      </c>
      <c r="B62" s="8"/>
      <c r="C62" s="133"/>
      <c r="D62" s="133"/>
      <c r="E62" s="133"/>
      <c r="F62" s="133"/>
      <c r="G62" s="133"/>
      <c r="H62" s="133"/>
      <c r="I62" s="133"/>
      <c r="J62" s="133"/>
      <c r="K62" s="133"/>
      <c r="L62" s="133"/>
      <c r="M62" s="133"/>
      <c r="N62" s="133"/>
      <c r="O62" s="8"/>
      <c r="P62" s="8"/>
      <c r="Q62" s="10"/>
      <c r="R62" s="8"/>
    </row>
    <row r="63" spans="1:18" ht="12.75" hidden="1" customHeight="1" x14ac:dyDescent="0.25">
      <c r="A63" s="12" t="s">
        <v>141</v>
      </c>
      <c r="B63" s="8"/>
      <c r="C63" s="144">
        <v>21</v>
      </c>
      <c r="D63" s="243">
        <v>22</v>
      </c>
      <c r="E63" s="58">
        <v>23</v>
      </c>
      <c r="F63" s="58">
        <v>24</v>
      </c>
      <c r="G63" s="356">
        <v>25</v>
      </c>
      <c r="H63" s="356">
        <v>27.500000000000004</v>
      </c>
      <c r="I63" s="356">
        <v>27.5</v>
      </c>
      <c r="J63" s="356">
        <v>28.875</v>
      </c>
      <c r="K63" s="356">
        <v>28.900000000000002</v>
      </c>
      <c r="L63" s="356"/>
      <c r="M63" s="356"/>
      <c r="N63" s="282" t="s">
        <v>850</v>
      </c>
      <c r="O63" s="8" t="s">
        <v>155</v>
      </c>
      <c r="P63" s="8" t="s">
        <v>21</v>
      </c>
      <c r="Q63" s="358">
        <v>44652</v>
      </c>
      <c r="R63" s="8" t="s">
        <v>391</v>
      </c>
    </row>
    <row r="64" spans="1:18" ht="12.75" hidden="1" customHeight="1" x14ac:dyDescent="0.25">
      <c r="A64" s="12" t="s">
        <v>142</v>
      </c>
      <c r="B64" s="8"/>
      <c r="C64" s="144">
        <v>2.5</v>
      </c>
      <c r="D64" s="243">
        <v>4</v>
      </c>
      <c r="E64" s="58">
        <v>4.2</v>
      </c>
      <c r="F64" s="58">
        <v>4.3</v>
      </c>
      <c r="G64" s="356">
        <v>4.5</v>
      </c>
      <c r="H64" s="356">
        <v>4.95</v>
      </c>
      <c r="I64" s="356">
        <v>5</v>
      </c>
      <c r="J64" s="356">
        <v>5.25</v>
      </c>
      <c r="K64" s="356">
        <v>5.3000000000000007</v>
      </c>
      <c r="L64" s="356"/>
      <c r="M64" s="356"/>
      <c r="N64" s="282" t="s">
        <v>850</v>
      </c>
      <c r="O64" s="8" t="s">
        <v>156</v>
      </c>
      <c r="P64" s="8" t="s">
        <v>21</v>
      </c>
      <c r="Q64" s="358">
        <v>44652</v>
      </c>
      <c r="R64" s="8" t="s">
        <v>391</v>
      </c>
    </row>
    <row r="65" spans="1:18" ht="12.75" hidden="1" customHeight="1" x14ac:dyDescent="0.25">
      <c r="A65" s="12" t="s">
        <v>143</v>
      </c>
      <c r="B65" s="8"/>
      <c r="C65" s="144">
        <v>1.1000000000000001</v>
      </c>
      <c r="D65" s="243">
        <v>3</v>
      </c>
      <c r="E65" s="58">
        <v>3.1</v>
      </c>
      <c r="F65" s="58">
        <v>3.2</v>
      </c>
      <c r="G65" s="356">
        <v>3.3</v>
      </c>
      <c r="H65" s="356">
        <v>3.63</v>
      </c>
      <c r="I65" s="356">
        <v>3.6</v>
      </c>
      <c r="J65" s="356">
        <v>3.7800000000000002</v>
      </c>
      <c r="K65" s="356">
        <v>3.8000000000000003</v>
      </c>
      <c r="L65" s="356"/>
      <c r="M65" s="356"/>
      <c r="N65" s="282" t="s">
        <v>850</v>
      </c>
      <c r="O65" s="8" t="s">
        <v>157</v>
      </c>
      <c r="P65" s="8" t="s">
        <v>21</v>
      </c>
      <c r="Q65" s="358">
        <v>44652</v>
      </c>
      <c r="R65" s="8" t="s">
        <v>391</v>
      </c>
    </row>
    <row r="66" spans="1:18" ht="12.75" hidden="1" customHeight="1" x14ac:dyDescent="0.25">
      <c r="A66" s="12" t="s">
        <v>145</v>
      </c>
      <c r="B66" s="8"/>
      <c r="C66" s="144">
        <v>2.1</v>
      </c>
      <c r="D66" s="243">
        <v>3</v>
      </c>
      <c r="E66" s="58">
        <v>3.1</v>
      </c>
      <c r="F66" s="58">
        <v>3.2</v>
      </c>
      <c r="G66" s="356">
        <v>3.3</v>
      </c>
      <c r="H66" s="356">
        <v>3.63</v>
      </c>
      <c r="I66" s="356">
        <v>3.6</v>
      </c>
      <c r="J66" s="356">
        <v>3.7800000000000002</v>
      </c>
      <c r="K66" s="356">
        <v>3.8000000000000003</v>
      </c>
      <c r="L66" s="356"/>
      <c r="M66" s="356"/>
      <c r="N66" s="282" t="s">
        <v>850</v>
      </c>
      <c r="O66" s="8" t="s">
        <v>157</v>
      </c>
      <c r="P66" s="8" t="s">
        <v>21</v>
      </c>
      <c r="Q66" s="358">
        <v>44652</v>
      </c>
      <c r="R66" s="8" t="s">
        <v>391</v>
      </c>
    </row>
    <row r="67" spans="1:18" ht="12.75" hidden="1" customHeight="1" x14ac:dyDescent="0.25">
      <c r="A67" s="12" t="s">
        <v>144</v>
      </c>
      <c r="B67" s="8"/>
      <c r="C67" s="144">
        <v>1.1000000000000001</v>
      </c>
      <c r="D67" s="243">
        <v>3</v>
      </c>
      <c r="E67" s="58">
        <v>3.1</v>
      </c>
      <c r="F67" s="58">
        <v>3.2</v>
      </c>
      <c r="G67" s="356">
        <v>3.3</v>
      </c>
      <c r="H67" s="356">
        <v>3.63</v>
      </c>
      <c r="I67" s="356">
        <v>3.6</v>
      </c>
      <c r="J67" s="356">
        <v>3.7800000000000002</v>
      </c>
      <c r="K67" s="356">
        <v>3.8000000000000003</v>
      </c>
      <c r="L67" s="356"/>
      <c r="M67" s="356"/>
      <c r="N67" s="282" t="s">
        <v>850</v>
      </c>
      <c r="O67" s="8" t="s">
        <v>156</v>
      </c>
      <c r="P67" s="8" t="s">
        <v>21</v>
      </c>
      <c r="Q67" s="358">
        <v>44652</v>
      </c>
      <c r="R67" s="8" t="s">
        <v>391</v>
      </c>
    </row>
    <row r="68" spans="1:18" ht="12.75" hidden="1" customHeight="1" x14ac:dyDescent="0.25">
      <c r="A68" s="12" t="s">
        <v>146</v>
      </c>
      <c r="B68" s="8"/>
      <c r="C68" s="144">
        <v>0.55000000000000004</v>
      </c>
      <c r="D68" s="243">
        <v>2</v>
      </c>
      <c r="E68" s="58">
        <v>2.1</v>
      </c>
      <c r="F68" s="58">
        <v>2.2000000000000002</v>
      </c>
      <c r="G68" s="356">
        <v>2.2999999999999998</v>
      </c>
      <c r="H68" s="356">
        <v>2.5299999999999998</v>
      </c>
      <c r="I68" s="356">
        <v>2.5</v>
      </c>
      <c r="J68" s="356">
        <v>2.625</v>
      </c>
      <c r="K68" s="356">
        <v>2.6</v>
      </c>
      <c r="L68" s="356"/>
      <c r="M68" s="356"/>
      <c r="N68" s="282" t="s">
        <v>850</v>
      </c>
      <c r="O68" s="8" t="s">
        <v>157</v>
      </c>
      <c r="P68" s="8" t="s">
        <v>21</v>
      </c>
      <c r="Q68" s="358">
        <v>44652</v>
      </c>
      <c r="R68" s="8" t="s">
        <v>391</v>
      </c>
    </row>
    <row r="69" spans="1:18" ht="12.75" hidden="1" customHeight="1" x14ac:dyDescent="0.25">
      <c r="A69" s="12" t="s">
        <v>147</v>
      </c>
      <c r="B69" s="8"/>
      <c r="C69" s="144">
        <v>0.55000000000000004</v>
      </c>
      <c r="D69" s="243">
        <v>2</v>
      </c>
      <c r="E69" s="58">
        <v>2.1</v>
      </c>
      <c r="F69" s="58">
        <v>2.2000000000000002</v>
      </c>
      <c r="G69" s="356">
        <v>2.2999999999999998</v>
      </c>
      <c r="H69" s="356">
        <v>2.5299999999999998</v>
      </c>
      <c r="I69" s="356">
        <v>2.5</v>
      </c>
      <c r="J69" s="356">
        <v>2.625</v>
      </c>
      <c r="K69" s="356">
        <v>2.6</v>
      </c>
      <c r="L69" s="356"/>
      <c r="M69" s="356"/>
      <c r="N69" s="282" t="s">
        <v>850</v>
      </c>
      <c r="O69" s="8" t="s">
        <v>156</v>
      </c>
      <c r="P69" s="8" t="s">
        <v>21</v>
      </c>
      <c r="Q69" s="358">
        <v>44652</v>
      </c>
      <c r="R69" s="8" t="s">
        <v>391</v>
      </c>
    </row>
    <row r="70" spans="1:18" ht="12.75" hidden="1" customHeight="1" x14ac:dyDescent="0.25">
      <c r="A70" s="12" t="s">
        <v>148</v>
      </c>
      <c r="B70" s="8"/>
      <c r="C70" s="144">
        <v>0.55000000000000004</v>
      </c>
      <c r="D70" s="243">
        <v>2</v>
      </c>
      <c r="E70" s="58">
        <v>2.1</v>
      </c>
      <c r="F70" s="58">
        <v>2.2000000000000002</v>
      </c>
      <c r="G70" s="356">
        <v>2.2999999999999998</v>
      </c>
      <c r="H70" s="356">
        <v>2.5299999999999998</v>
      </c>
      <c r="I70" s="356">
        <v>2.5</v>
      </c>
      <c r="J70" s="356">
        <v>2.625</v>
      </c>
      <c r="K70" s="356">
        <v>2.6</v>
      </c>
      <c r="L70" s="356"/>
      <c r="M70" s="356"/>
      <c r="N70" s="282" t="s">
        <v>850</v>
      </c>
      <c r="O70" s="8" t="s">
        <v>157</v>
      </c>
      <c r="P70" s="8" t="s">
        <v>21</v>
      </c>
      <c r="Q70" s="358">
        <v>44652</v>
      </c>
      <c r="R70" s="8" t="s">
        <v>391</v>
      </c>
    </row>
    <row r="71" spans="1:18" ht="12.75" hidden="1" customHeight="1" x14ac:dyDescent="0.25">
      <c r="A71" s="12" t="s">
        <v>149</v>
      </c>
      <c r="B71" s="8"/>
      <c r="C71" s="144">
        <v>0.55000000000000004</v>
      </c>
      <c r="D71" s="243">
        <v>5</v>
      </c>
      <c r="E71" s="58">
        <v>5.2</v>
      </c>
      <c r="F71" s="58">
        <v>5.3</v>
      </c>
      <c r="G71" s="356">
        <v>5.5</v>
      </c>
      <c r="H71" s="356">
        <v>6.0500000000000007</v>
      </c>
      <c r="I71" s="356">
        <v>6.1000000000000005</v>
      </c>
      <c r="J71" s="356">
        <v>6.4050000000000011</v>
      </c>
      <c r="K71" s="356">
        <v>6.4</v>
      </c>
      <c r="L71" s="356"/>
      <c r="M71" s="356"/>
      <c r="N71" s="282" t="s">
        <v>850</v>
      </c>
      <c r="O71" s="8" t="s">
        <v>157</v>
      </c>
      <c r="P71" s="8" t="s">
        <v>21</v>
      </c>
      <c r="Q71" s="358">
        <v>44652</v>
      </c>
      <c r="R71" s="8" t="s">
        <v>391</v>
      </c>
    </row>
    <row r="72" spans="1:18" ht="12.75" hidden="1" customHeight="1" x14ac:dyDescent="0.25">
      <c r="A72" s="12" t="s">
        <v>150</v>
      </c>
      <c r="B72" s="8"/>
      <c r="C72" s="144">
        <v>0.55000000000000004</v>
      </c>
      <c r="D72" s="243">
        <v>2</v>
      </c>
      <c r="E72" s="58">
        <v>2.1</v>
      </c>
      <c r="F72" s="58">
        <v>2.2000000000000002</v>
      </c>
      <c r="G72" s="356">
        <v>2.2999999999999998</v>
      </c>
      <c r="H72" s="356">
        <v>2.5299999999999998</v>
      </c>
      <c r="I72" s="356">
        <v>2.5</v>
      </c>
      <c r="J72" s="356">
        <v>2.625</v>
      </c>
      <c r="K72" s="356">
        <v>2.6</v>
      </c>
      <c r="L72" s="356"/>
      <c r="M72" s="356"/>
      <c r="N72" s="282" t="s">
        <v>850</v>
      </c>
      <c r="O72" s="8" t="s">
        <v>157</v>
      </c>
      <c r="P72" s="8" t="s">
        <v>21</v>
      </c>
      <c r="Q72" s="358">
        <v>44652</v>
      </c>
      <c r="R72" s="8" t="s">
        <v>391</v>
      </c>
    </row>
    <row r="73" spans="1:18" ht="12.75" hidden="1" customHeight="1" x14ac:dyDescent="0.25">
      <c r="A73" s="12" t="s">
        <v>151</v>
      </c>
      <c r="B73" s="8"/>
      <c r="C73" s="144">
        <v>3.1</v>
      </c>
      <c r="D73" s="243">
        <v>5</v>
      </c>
      <c r="E73" s="58">
        <v>5.2</v>
      </c>
      <c r="F73" s="58">
        <v>5.3</v>
      </c>
      <c r="G73" s="356">
        <v>5.5</v>
      </c>
      <c r="H73" s="356">
        <v>6.0500000000000007</v>
      </c>
      <c r="I73" s="356">
        <v>6.1000000000000005</v>
      </c>
      <c r="J73" s="356">
        <v>6.4050000000000011</v>
      </c>
      <c r="K73" s="356">
        <v>6.4</v>
      </c>
      <c r="L73" s="356"/>
      <c r="M73" s="356"/>
      <c r="N73" s="282" t="s">
        <v>850</v>
      </c>
      <c r="O73" s="8" t="s">
        <v>157</v>
      </c>
      <c r="P73" s="8" t="s">
        <v>21</v>
      </c>
      <c r="Q73" s="358">
        <v>44652</v>
      </c>
      <c r="R73" s="8" t="s">
        <v>391</v>
      </c>
    </row>
    <row r="74" spans="1:18" ht="12.75" hidden="1" customHeight="1" x14ac:dyDescent="0.25">
      <c r="A74" s="12" t="s">
        <v>152</v>
      </c>
      <c r="B74" s="8"/>
      <c r="C74" s="144">
        <v>0.55000000000000004</v>
      </c>
      <c r="D74" s="243">
        <v>3</v>
      </c>
      <c r="E74" s="58">
        <v>3.1</v>
      </c>
      <c r="F74" s="58">
        <v>3.2</v>
      </c>
      <c r="G74" s="356">
        <v>3.3</v>
      </c>
      <c r="H74" s="356">
        <v>3.63</v>
      </c>
      <c r="I74" s="356">
        <v>3.6</v>
      </c>
      <c r="J74" s="356">
        <v>3.7800000000000002</v>
      </c>
      <c r="K74" s="356">
        <v>3.8000000000000003</v>
      </c>
      <c r="L74" s="356"/>
      <c r="M74" s="356"/>
      <c r="N74" s="282" t="s">
        <v>850</v>
      </c>
      <c r="O74" s="8" t="s">
        <v>156</v>
      </c>
      <c r="P74" s="8" t="s">
        <v>21</v>
      </c>
      <c r="Q74" s="358">
        <v>44652</v>
      </c>
      <c r="R74" s="8" t="s">
        <v>391</v>
      </c>
    </row>
    <row r="75" spans="1:18" ht="12.75" hidden="1" customHeight="1" x14ac:dyDescent="0.25">
      <c r="A75" s="12" t="s">
        <v>153</v>
      </c>
      <c r="B75" s="8"/>
      <c r="C75" s="144">
        <v>0.55000000000000004</v>
      </c>
      <c r="D75" s="243">
        <v>3</v>
      </c>
      <c r="E75" s="58">
        <v>3.1</v>
      </c>
      <c r="F75" s="58">
        <v>3.2</v>
      </c>
      <c r="G75" s="356">
        <v>3.3</v>
      </c>
      <c r="H75" s="356">
        <v>3.63</v>
      </c>
      <c r="I75" s="356">
        <v>3.6</v>
      </c>
      <c r="J75" s="356">
        <v>3.7800000000000002</v>
      </c>
      <c r="K75" s="356">
        <v>3.8000000000000003</v>
      </c>
      <c r="L75" s="356"/>
      <c r="M75" s="356"/>
      <c r="N75" s="282" t="s">
        <v>850</v>
      </c>
      <c r="O75" s="8" t="s">
        <v>156</v>
      </c>
      <c r="P75" s="8" t="s">
        <v>21</v>
      </c>
      <c r="Q75" s="358">
        <v>44652</v>
      </c>
      <c r="R75" s="8" t="s">
        <v>391</v>
      </c>
    </row>
    <row r="76" spans="1:18" ht="12.75" hidden="1" customHeight="1" x14ac:dyDescent="0.25">
      <c r="A76" s="12" t="s">
        <v>154</v>
      </c>
      <c r="B76" s="8"/>
      <c r="C76" s="144">
        <v>5</v>
      </c>
      <c r="D76" s="243">
        <v>10</v>
      </c>
      <c r="E76" s="58">
        <v>10.3</v>
      </c>
      <c r="F76" s="58">
        <v>10.7</v>
      </c>
      <c r="G76" s="356">
        <v>11</v>
      </c>
      <c r="H76" s="356">
        <v>12.100000000000001</v>
      </c>
      <c r="I76" s="356">
        <v>12.100000000000001</v>
      </c>
      <c r="J76" s="356">
        <v>12.705000000000002</v>
      </c>
      <c r="K76" s="356">
        <v>12.700000000000001</v>
      </c>
      <c r="L76" s="356"/>
      <c r="M76" s="356"/>
      <c r="N76" s="282" t="s">
        <v>850</v>
      </c>
      <c r="O76" s="8" t="s">
        <v>157</v>
      </c>
      <c r="P76" s="8" t="s">
        <v>21</v>
      </c>
      <c r="Q76" s="358">
        <v>44652</v>
      </c>
      <c r="R76" s="8" t="s">
        <v>391</v>
      </c>
    </row>
    <row r="77" spans="1:18" ht="12.75" hidden="1" customHeight="1" x14ac:dyDescent="0.25">
      <c r="A77" s="12" t="s">
        <v>158</v>
      </c>
      <c r="B77" s="8"/>
      <c r="C77" s="96">
        <v>2</v>
      </c>
      <c r="D77" s="218">
        <v>5</v>
      </c>
      <c r="E77" s="58">
        <v>5.2</v>
      </c>
      <c r="F77" s="58">
        <v>5.3</v>
      </c>
      <c r="G77" s="356">
        <v>5.5</v>
      </c>
      <c r="H77" s="356">
        <v>6.0500000000000007</v>
      </c>
      <c r="I77" s="356">
        <v>6.1000000000000005</v>
      </c>
      <c r="J77" s="356">
        <v>6.4050000000000011</v>
      </c>
      <c r="K77" s="356">
        <v>6.4</v>
      </c>
      <c r="L77" s="356"/>
      <c r="M77" s="356"/>
      <c r="N77" s="282" t="s">
        <v>850</v>
      </c>
      <c r="O77" s="8" t="s">
        <v>157</v>
      </c>
      <c r="P77" s="8" t="s">
        <v>21</v>
      </c>
      <c r="Q77" s="358">
        <v>44652</v>
      </c>
      <c r="R77" s="8" t="s">
        <v>391</v>
      </c>
    </row>
    <row r="78" spans="1:18" ht="12.75" hidden="1" customHeight="1" x14ac:dyDescent="0.25">
      <c r="A78" s="12" t="s">
        <v>159</v>
      </c>
      <c r="B78" s="8"/>
      <c r="C78" s="96">
        <v>2</v>
      </c>
      <c r="D78" s="218">
        <v>5</v>
      </c>
      <c r="E78" s="58">
        <v>5.2</v>
      </c>
      <c r="F78" s="58">
        <v>5.3</v>
      </c>
      <c r="G78" s="356">
        <v>5.5</v>
      </c>
      <c r="H78" s="356">
        <v>6.0500000000000007</v>
      </c>
      <c r="I78" s="356">
        <v>6.1000000000000005</v>
      </c>
      <c r="J78" s="356">
        <v>6.4050000000000011</v>
      </c>
      <c r="K78" s="356">
        <v>6.4</v>
      </c>
      <c r="L78" s="356"/>
      <c r="M78" s="356"/>
      <c r="N78" s="282" t="s">
        <v>850</v>
      </c>
      <c r="O78" s="8" t="s">
        <v>157</v>
      </c>
      <c r="P78" s="8" t="s">
        <v>21</v>
      </c>
      <c r="Q78" s="358">
        <v>44652</v>
      </c>
      <c r="R78" s="8" t="s">
        <v>391</v>
      </c>
    </row>
    <row r="79" spans="1:18" ht="12.75" hidden="1" customHeight="1" x14ac:dyDescent="0.25">
      <c r="A79" s="12" t="s">
        <v>160</v>
      </c>
      <c r="B79" s="8"/>
      <c r="C79" s="96">
        <v>2</v>
      </c>
      <c r="D79" s="218">
        <v>5</v>
      </c>
      <c r="E79" s="58">
        <v>5.2</v>
      </c>
      <c r="F79" s="58">
        <v>5.3</v>
      </c>
      <c r="G79" s="356">
        <v>5.5</v>
      </c>
      <c r="H79" s="356">
        <v>6.0500000000000007</v>
      </c>
      <c r="I79" s="356">
        <v>6.1000000000000005</v>
      </c>
      <c r="J79" s="356">
        <v>6.4050000000000011</v>
      </c>
      <c r="K79" s="356">
        <v>6.4</v>
      </c>
      <c r="L79" s="356"/>
      <c r="M79" s="356"/>
      <c r="N79" s="282" t="s">
        <v>850</v>
      </c>
      <c r="O79" s="8" t="s">
        <v>157</v>
      </c>
      <c r="P79" s="8" t="s">
        <v>21</v>
      </c>
      <c r="Q79" s="358">
        <v>44652</v>
      </c>
      <c r="R79" s="8" t="s">
        <v>391</v>
      </c>
    </row>
    <row r="80" spans="1:18" ht="12.75" hidden="1" customHeight="1" x14ac:dyDescent="0.25">
      <c r="A80" s="12" t="s">
        <v>161</v>
      </c>
      <c r="B80" s="8"/>
      <c r="C80" s="96">
        <v>3.5</v>
      </c>
      <c r="D80" s="218">
        <v>8</v>
      </c>
      <c r="E80" s="58">
        <v>8.3000000000000007</v>
      </c>
      <c r="F80" s="58">
        <v>8.9</v>
      </c>
      <c r="G80" s="356">
        <v>9.1999999999999993</v>
      </c>
      <c r="H80" s="356">
        <v>10.119999999999999</v>
      </c>
      <c r="I80" s="356">
        <v>10.100000000000001</v>
      </c>
      <c r="J80" s="356">
        <v>10.605000000000002</v>
      </c>
      <c r="K80" s="356">
        <v>10.600000000000001</v>
      </c>
      <c r="L80" s="356"/>
      <c r="M80" s="356"/>
      <c r="N80" s="282" t="s">
        <v>850</v>
      </c>
      <c r="O80" s="8" t="s">
        <v>156</v>
      </c>
      <c r="P80" s="8" t="s">
        <v>21</v>
      </c>
      <c r="Q80" s="358">
        <v>44652</v>
      </c>
      <c r="R80" s="8" t="s">
        <v>391</v>
      </c>
    </row>
    <row r="81" spans="1:18" ht="12.75" hidden="1" customHeight="1" x14ac:dyDescent="0.25">
      <c r="A81" s="12" t="s">
        <v>162</v>
      </c>
      <c r="B81" s="8"/>
      <c r="C81" s="96">
        <v>3</v>
      </c>
      <c r="D81" s="218">
        <v>6</v>
      </c>
      <c r="E81" s="58">
        <v>6.3</v>
      </c>
      <c r="F81" s="58">
        <v>6.4</v>
      </c>
      <c r="G81" s="356">
        <v>6.6</v>
      </c>
      <c r="H81" s="356">
        <v>7.26</v>
      </c>
      <c r="I81" s="356">
        <v>7.3000000000000007</v>
      </c>
      <c r="J81" s="356">
        <v>7.6650000000000009</v>
      </c>
      <c r="K81" s="356">
        <v>7.7</v>
      </c>
      <c r="L81" s="356"/>
      <c r="M81" s="356"/>
      <c r="N81" s="282" t="s">
        <v>850</v>
      </c>
      <c r="O81" s="8" t="s">
        <v>157</v>
      </c>
      <c r="P81" s="8" t="s">
        <v>21</v>
      </c>
      <c r="Q81" s="358">
        <v>44652</v>
      </c>
      <c r="R81" s="8" t="s">
        <v>391</v>
      </c>
    </row>
    <row r="82" spans="1:18" ht="12.75" hidden="1" customHeight="1" x14ac:dyDescent="0.25">
      <c r="A82" s="12" t="s">
        <v>163</v>
      </c>
      <c r="B82" s="8"/>
      <c r="C82" s="96">
        <v>5</v>
      </c>
      <c r="D82" s="218">
        <v>10</v>
      </c>
      <c r="E82" s="58">
        <v>10.3</v>
      </c>
      <c r="F82" s="58">
        <v>10.7</v>
      </c>
      <c r="G82" s="356">
        <v>11</v>
      </c>
      <c r="H82" s="356">
        <v>12.100000000000001</v>
      </c>
      <c r="I82" s="356">
        <v>12.100000000000001</v>
      </c>
      <c r="J82" s="356">
        <v>12.705000000000002</v>
      </c>
      <c r="K82" s="356">
        <v>12.700000000000001</v>
      </c>
      <c r="L82" s="356"/>
      <c r="M82" s="356"/>
      <c r="N82" s="282" t="s">
        <v>850</v>
      </c>
      <c r="O82" s="8" t="s">
        <v>155</v>
      </c>
      <c r="P82" s="8" t="s">
        <v>21</v>
      </c>
      <c r="Q82" s="358">
        <v>44652</v>
      </c>
      <c r="R82" s="8" t="s">
        <v>391</v>
      </c>
    </row>
    <row r="83" spans="1:18" ht="12.75" hidden="1" customHeight="1" x14ac:dyDescent="0.25">
      <c r="A83" s="12" t="s">
        <v>164</v>
      </c>
      <c r="B83" s="8"/>
      <c r="C83" s="96">
        <v>1.6</v>
      </c>
      <c r="D83" s="218">
        <v>6</v>
      </c>
      <c r="E83" s="58">
        <v>6.2</v>
      </c>
      <c r="F83" s="58">
        <v>6.4</v>
      </c>
      <c r="G83" s="356">
        <v>6.6</v>
      </c>
      <c r="H83" s="356">
        <v>7.26</v>
      </c>
      <c r="I83" s="356">
        <v>7.3000000000000007</v>
      </c>
      <c r="J83" s="356">
        <v>7.6650000000000009</v>
      </c>
      <c r="K83" s="356">
        <v>7.7</v>
      </c>
      <c r="L83" s="356"/>
      <c r="M83" s="356"/>
      <c r="N83" s="282" t="s">
        <v>850</v>
      </c>
      <c r="O83" s="8" t="s">
        <v>157</v>
      </c>
      <c r="P83" s="8" t="s">
        <v>21</v>
      </c>
      <c r="Q83" s="358">
        <v>44652</v>
      </c>
      <c r="R83" s="8" t="s">
        <v>391</v>
      </c>
    </row>
    <row r="84" spans="1:18" ht="12.75" hidden="1" customHeight="1" x14ac:dyDescent="0.25">
      <c r="A84" s="12" t="s">
        <v>165</v>
      </c>
      <c r="B84" s="8"/>
      <c r="C84" s="96">
        <v>5</v>
      </c>
      <c r="D84" s="218">
        <v>10</v>
      </c>
      <c r="E84" s="58">
        <v>10.3</v>
      </c>
      <c r="F84" s="58">
        <v>22</v>
      </c>
      <c r="G84" s="356">
        <v>2.7</v>
      </c>
      <c r="H84" s="356">
        <v>2.9700000000000006</v>
      </c>
      <c r="I84" s="356">
        <v>3</v>
      </c>
      <c r="J84" s="356">
        <v>3.1500000000000004</v>
      </c>
      <c r="K84" s="356">
        <v>3.2</v>
      </c>
      <c r="L84" s="356"/>
      <c r="M84" s="356"/>
      <c r="N84" s="282" t="s">
        <v>850</v>
      </c>
      <c r="O84" s="8" t="s">
        <v>157</v>
      </c>
      <c r="P84" s="8" t="s">
        <v>21</v>
      </c>
      <c r="Q84" s="358">
        <v>44652</v>
      </c>
      <c r="R84" s="8" t="s">
        <v>391</v>
      </c>
    </row>
    <row r="85" spans="1:18" ht="12.75" hidden="1" customHeight="1" x14ac:dyDescent="0.25">
      <c r="A85" s="12" t="s">
        <v>166</v>
      </c>
      <c r="B85" s="8"/>
      <c r="C85" s="96">
        <v>3.1</v>
      </c>
      <c r="D85" s="218">
        <v>3.2</v>
      </c>
      <c r="E85" s="58">
        <v>3.3</v>
      </c>
      <c r="F85" s="58">
        <v>3.4</v>
      </c>
      <c r="G85" s="356">
        <v>3.5</v>
      </c>
      <c r="H85" s="356">
        <v>3.8500000000000005</v>
      </c>
      <c r="I85" s="356">
        <v>3.9000000000000004</v>
      </c>
      <c r="J85" s="356">
        <v>4.0950000000000006</v>
      </c>
      <c r="K85" s="356">
        <v>4.1000000000000005</v>
      </c>
      <c r="L85" s="356"/>
      <c r="M85" s="356"/>
      <c r="N85" s="282" t="s">
        <v>850</v>
      </c>
      <c r="O85" s="8" t="s">
        <v>157</v>
      </c>
      <c r="P85" s="8" t="s">
        <v>21</v>
      </c>
      <c r="Q85" s="358">
        <v>44652</v>
      </c>
      <c r="R85" s="8" t="s">
        <v>391</v>
      </c>
    </row>
    <row r="86" spans="1:18" ht="12.75" hidden="1" customHeight="1" x14ac:dyDescent="0.25">
      <c r="A86" s="12" t="s">
        <v>167</v>
      </c>
      <c r="B86" s="89"/>
      <c r="C86" s="96">
        <v>0.55000000000000004</v>
      </c>
      <c r="D86" s="218">
        <v>1</v>
      </c>
      <c r="E86" s="58">
        <v>1.1000000000000001</v>
      </c>
      <c r="F86" s="58">
        <v>1.1000000000000001</v>
      </c>
      <c r="G86" s="356">
        <v>1.2</v>
      </c>
      <c r="H86" s="356">
        <v>1.32</v>
      </c>
      <c r="I86" s="356">
        <v>1.3</v>
      </c>
      <c r="J86" s="356">
        <v>1.3650000000000002</v>
      </c>
      <c r="K86" s="356">
        <v>1.4000000000000001</v>
      </c>
      <c r="L86" s="356"/>
      <c r="M86" s="356"/>
      <c r="N86" s="282" t="s">
        <v>850</v>
      </c>
      <c r="O86" s="8" t="s">
        <v>157</v>
      </c>
      <c r="P86" s="8" t="s">
        <v>21</v>
      </c>
      <c r="Q86" s="358">
        <v>44652</v>
      </c>
      <c r="R86" s="8" t="s">
        <v>391</v>
      </c>
    </row>
    <row r="87" spans="1:18" ht="12.75" hidden="1" customHeight="1" x14ac:dyDescent="0.25">
      <c r="A87" s="12" t="s">
        <v>168</v>
      </c>
      <c r="B87" s="89"/>
      <c r="C87" s="96">
        <v>0.55000000000000004</v>
      </c>
      <c r="D87" s="218">
        <v>1</v>
      </c>
      <c r="E87" s="58">
        <v>1.1000000000000001</v>
      </c>
      <c r="F87" s="58">
        <v>1.1000000000000001</v>
      </c>
      <c r="G87" s="356">
        <v>1.2</v>
      </c>
      <c r="H87" s="356">
        <v>1.32</v>
      </c>
      <c r="I87" s="356">
        <v>1.3</v>
      </c>
      <c r="J87" s="356">
        <v>1.3650000000000002</v>
      </c>
      <c r="K87" s="356">
        <v>1.4000000000000001</v>
      </c>
      <c r="L87" s="356"/>
      <c r="M87" s="356"/>
      <c r="N87" s="282" t="s">
        <v>850</v>
      </c>
      <c r="O87" s="8" t="s">
        <v>157</v>
      </c>
      <c r="P87" s="8" t="s">
        <v>21</v>
      </c>
      <c r="Q87" s="358">
        <v>44652</v>
      </c>
      <c r="R87" s="8" t="s">
        <v>391</v>
      </c>
    </row>
    <row r="88" spans="1:18" ht="12.75" hidden="1" customHeight="1" x14ac:dyDescent="0.25">
      <c r="A88" s="12" t="s">
        <v>169</v>
      </c>
      <c r="B88" s="89"/>
      <c r="C88" s="96">
        <v>1.6</v>
      </c>
      <c r="D88" s="218">
        <v>1.65</v>
      </c>
      <c r="E88" s="58">
        <v>1.7</v>
      </c>
      <c r="F88" s="58">
        <v>1.8</v>
      </c>
      <c r="G88" s="356">
        <v>1.9</v>
      </c>
      <c r="H88" s="356">
        <v>2.09</v>
      </c>
      <c r="I88" s="356">
        <v>2.1</v>
      </c>
      <c r="J88" s="356">
        <v>2.2050000000000001</v>
      </c>
      <c r="K88" s="356">
        <v>2.2000000000000002</v>
      </c>
      <c r="L88" s="356"/>
      <c r="M88" s="356"/>
      <c r="N88" s="282" t="s">
        <v>850</v>
      </c>
      <c r="O88" s="8" t="s">
        <v>157</v>
      </c>
      <c r="P88" s="8" t="s">
        <v>21</v>
      </c>
      <c r="Q88" s="358">
        <v>44652</v>
      </c>
      <c r="R88" s="8" t="s">
        <v>391</v>
      </c>
    </row>
    <row r="89" spans="1:18" ht="12.75" hidden="1" customHeight="1" x14ac:dyDescent="0.25">
      <c r="A89" s="12" t="s">
        <v>170</v>
      </c>
      <c r="B89" s="89"/>
      <c r="C89" s="96">
        <v>1.6</v>
      </c>
      <c r="D89" s="218">
        <v>1.65</v>
      </c>
      <c r="E89" s="58">
        <v>1.7</v>
      </c>
      <c r="F89" s="58">
        <v>1.8</v>
      </c>
      <c r="G89" s="356">
        <v>1.9</v>
      </c>
      <c r="H89" s="356">
        <v>2.09</v>
      </c>
      <c r="I89" s="356">
        <v>2.1</v>
      </c>
      <c r="J89" s="356">
        <v>2.2050000000000001</v>
      </c>
      <c r="K89" s="356">
        <v>2.2000000000000002</v>
      </c>
      <c r="L89" s="356"/>
      <c r="M89" s="356"/>
      <c r="N89" s="282" t="s">
        <v>850</v>
      </c>
      <c r="O89" s="8" t="s">
        <v>157</v>
      </c>
      <c r="P89" s="8" t="s">
        <v>21</v>
      </c>
      <c r="Q89" s="358">
        <v>44652</v>
      </c>
      <c r="R89" s="8" t="s">
        <v>391</v>
      </c>
    </row>
    <row r="90" spans="1:18" ht="12.75" hidden="1" customHeight="1" x14ac:dyDescent="0.25">
      <c r="A90" s="12" t="s">
        <v>171</v>
      </c>
      <c r="B90" s="89"/>
      <c r="C90" s="96">
        <v>1.1000000000000001</v>
      </c>
      <c r="D90" s="218">
        <v>1.1499999999999999</v>
      </c>
      <c r="E90" s="58">
        <v>1.2</v>
      </c>
      <c r="F90" s="58">
        <v>1.25</v>
      </c>
      <c r="G90" s="356">
        <v>1.3</v>
      </c>
      <c r="H90" s="356">
        <v>1.4300000000000002</v>
      </c>
      <c r="I90" s="356">
        <v>1.4000000000000001</v>
      </c>
      <c r="J90" s="356">
        <v>1.4700000000000002</v>
      </c>
      <c r="K90" s="356">
        <v>1.5</v>
      </c>
      <c r="L90" s="356"/>
      <c r="M90" s="356"/>
      <c r="N90" s="282" t="s">
        <v>850</v>
      </c>
      <c r="O90" s="8" t="s">
        <v>157</v>
      </c>
      <c r="P90" s="8" t="s">
        <v>21</v>
      </c>
      <c r="Q90" s="358">
        <v>44652</v>
      </c>
      <c r="R90" s="8" t="s">
        <v>391</v>
      </c>
    </row>
    <row r="91" spans="1:18" ht="12.75" hidden="1" customHeight="1" x14ac:dyDescent="0.25">
      <c r="A91" s="12" t="s">
        <v>172</v>
      </c>
      <c r="B91" s="89"/>
      <c r="C91" s="96">
        <v>2.1</v>
      </c>
      <c r="D91" s="218">
        <v>2.2000000000000002</v>
      </c>
      <c r="E91" s="58">
        <v>2.2999999999999998</v>
      </c>
      <c r="F91" s="58">
        <v>2.4</v>
      </c>
      <c r="G91" s="356">
        <v>2.5</v>
      </c>
      <c r="H91" s="356">
        <v>2.75</v>
      </c>
      <c r="I91" s="356">
        <v>2.8000000000000003</v>
      </c>
      <c r="J91" s="356">
        <v>2.9400000000000004</v>
      </c>
      <c r="K91" s="356">
        <v>2.9000000000000004</v>
      </c>
      <c r="L91" s="356"/>
      <c r="M91" s="356"/>
      <c r="N91" s="282" t="s">
        <v>850</v>
      </c>
      <c r="O91" s="8" t="s">
        <v>157</v>
      </c>
      <c r="P91" s="8" t="s">
        <v>21</v>
      </c>
      <c r="Q91" s="358">
        <v>44652</v>
      </c>
      <c r="R91" s="8" t="s">
        <v>391</v>
      </c>
    </row>
    <row r="92" spans="1:18" ht="12.75" hidden="1" customHeight="1" x14ac:dyDescent="0.25">
      <c r="A92" s="12" t="s">
        <v>173</v>
      </c>
      <c r="B92" s="89"/>
      <c r="C92" s="96">
        <v>1.1000000000000001</v>
      </c>
      <c r="D92" s="218">
        <v>1.1499999999999999</v>
      </c>
      <c r="E92" s="58">
        <v>1.1000000000000001</v>
      </c>
      <c r="F92" s="58">
        <v>1.25</v>
      </c>
      <c r="G92" s="356">
        <v>1.3</v>
      </c>
      <c r="H92" s="356">
        <v>1.4300000000000002</v>
      </c>
      <c r="I92" s="356">
        <v>1.4000000000000001</v>
      </c>
      <c r="J92" s="356">
        <v>1.4700000000000002</v>
      </c>
      <c r="K92" s="356">
        <v>1.5</v>
      </c>
      <c r="L92" s="356"/>
      <c r="M92" s="356"/>
      <c r="N92" s="282" t="s">
        <v>850</v>
      </c>
      <c r="O92" s="8" t="s">
        <v>157</v>
      </c>
      <c r="P92" s="8" t="s">
        <v>21</v>
      </c>
      <c r="Q92" s="358">
        <v>44652</v>
      </c>
      <c r="R92" s="8" t="s">
        <v>391</v>
      </c>
    </row>
    <row r="93" spans="1:18" ht="12.75" hidden="1" customHeight="1" x14ac:dyDescent="0.25">
      <c r="A93" s="12" t="s">
        <v>174</v>
      </c>
      <c r="B93" s="89"/>
      <c r="C93" s="96">
        <v>0.55000000000000004</v>
      </c>
      <c r="D93" s="218">
        <v>1</v>
      </c>
      <c r="E93" s="58">
        <v>1.1000000000000001</v>
      </c>
      <c r="F93" s="58">
        <v>1.1000000000000001</v>
      </c>
      <c r="G93" s="356">
        <v>1.2</v>
      </c>
      <c r="H93" s="356">
        <v>1.32</v>
      </c>
      <c r="I93" s="356">
        <v>1.3</v>
      </c>
      <c r="J93" s="356">
        <v>1.3650000000000002</v>
      </c>
      <c r="K93" s="356">
        <v>1.4000000000000001</v>
      </c>
      <c r="L93" s="356"/>
      <c r="M93" s="356"/>
      <c r="N93" s="282" t="s">
        <v>850</v>
      </c>
      <c r="O93" s="8" t="s">
        <v>157</v>
      </c>
      <c r="P93" s="8" t="s">
        <v>21</v>
      </c>
      <c r="Q93" s="358">
        <v>44652</v>
      </c>
      <c r="R93" s="8" t="s">
        <v>391</v>
      </c>
    </row>
    <row r="94" spans="1:18" ht="12.75" hidden="1" customHeight="1" x14ac:dyDescent="0.25">
      <c r="A94" s="12" t="s">
        <v>175</v>
      </c>
      <c r="B94" s="89"/>
      <c r="C94" s="96">
        <v>0.55000000000000004</v>
      </c>
      <c r="D94" s="218">
        <v>1</v>
      </c>
      <c r="E94" s="58">
        <v>1.1000000000000001</v>
      </c>
      <c r="F94" s="58">
        <v>1.1000000000000001</v>
      </c>
      <c r="G94" s="356">
        <v>1.2</v>
      </c>
      <c r="H94" s="356">
        <v>1.32</v>
      </c>
      <c r="I94" s="356">
        <v>1.3</v>
      </c>
      <c r="J94" s="356">
        <v>1.3650000000000002</v>
      </c>
      <c r="K94" s="356">
        <v>1.4000000000000001</v>
      </c>
      <c r="L94" s="356"/>
      <c r="M94" s="356"/>
      <c r="N94" s="282" t="s">
        <v>850</v>
      </c>
      <c r="O94" s="8" t="s">
        <v>157</v>
      </c>
      <c r="P94" s="8" t="s">
        <v>21</v>
      </c>
      <c r="Q94" s="358">
        <v>44652</v>
      </c>
      <c r="R94" s="8" t="s">
        <v>391</v>
      </c>
    </row>
    <row r="95" spans="1:18" ht="12.75" hidden="1" customHeight="1" x14ac:dyDescent="0.25">
      <c r="A95" s="12" t="s">
        <v>176</v>
      </c>
      <c r="B95" s="89"/>
      <c r="C95" s="96">
        <v>0.55000000000000004</v>
      </c>
      <c r="D95" s="218">
        <v>1</v>
      </c>
      <c r="E95" s="58">
        <v>1.1000000000000001</v>
      </c>
      <c r="F95" s="58">
        <v>1.1000000000000001</v>
      </c>
      <c r="G95" s="356">
        <v>1.2</v>
      </c>
      <c r="H95" s="356">
        <v>1.32</v>
      </c>
      <c r="I95" s="356">
        <v>1.3</v>
      </c>
      <c r="J95" s="356">
        <v>1.3650000000000002</v>
      </c>
      <c r="K95" s="356">
        <v>1.4000000000000001</v>
      </c>
      <c r="L95" s="356"/>
      <c r="M95" s="356"/>
      <c r="N95" s="282" t="s">
        <v>850</v>
      </c>
      <c r="O95" s="8" t="s">
        <v>157</v>
      </c>
      <c r="P95" s="8" t="s">
        <v>21</v>
      </c>
      <c r="Q95" s="358">
        <v>44652</v>
      </c>
      <c r="R95" s="8" t="s">
        <v>391</v>
      </c>
    </row>
    <row r="96" spans="1:18" ht="12.75" hidden="1" customHeight="1" x14ac:dyDescent="0.25">
      <c r="A96" s="12" t="s">
        <v>177</v>
      </c>
      <c r="B96" s="89"/>
      <c r="C96" s="96">
        <v>0.55000000000000004</v>
      </c>
      <c r="D96" s="218">
        <v>1</v>
      </c>
      <c r="E96" s="58">
        <v>1.1000000000000001</v>
      </c>
      <c r="F96" s="58">
        <v>1.1000000000000001</v>
      </c>
      <c r="G96" s="356">
        <v>1.2</v>
      </c>
      <c r="H96" s="356">
        <v>1.32</v>
      </c>
      <c r="I96" s="356">
        <v>1.3</v>
      </c>
      <c r="J96" s="356">
        <v>1.3650000000000002</v>
      </c>
      <c r="K96" s="356">
        <v>1.4000000000000001</v>
      </c>
      <c r="L96" s="356"/>
      <c r="M96" s="356"/>
      <c r="N96" s="282" t="s">
        <v>850</v>
      </c>
      <c r="O96" s="8" t="s">
        <v>157</v>
      </c>
      <c r="P96" s="8" t="s">
        <v>21</v>
      </c>
      <c r="Q96" s="358">
        <v>44652</v>
      </c>
      <c r="R96" s="8" t="s">
        <v>391</v>
      </c>
    </row>
    <row r="97" spans="1:18" ht="12.75" hidden="1" customHeight="1" x14ac:dyDescent="0.25">
      <c r="A97" s="12" t="s">
        <v>178</v>
      </c>
      <c r="B97" s="89"/>
      <c r="C97" s="96">
        <v>0.55000000000000004</v>
      </c>
      <c r="D97" s="218">
        <v>1</v>
      </c>
      <c r="E97" s="58">
        <v>1.1000000000000001</v>
      </c>
      <c r="F97" s="58">
        <v>1.1000000000000001</v>
      </c>
      <c r="G97" s="356">
        <v>1.2</v>
      </c>
      <c r="H97" s="356">
        <v>1.32</v>
      </c>
      <c r="I97" s="356">
        <v>1.3</v>
      </c>
      <c r="J97" s="356">
        <v>1.3650000000000002</v>
      </c>
      <c r="K97" s="356">
        <v>1.4000000000000001</v>
      </c>
      <c r="L97" s="356"/>
      <c r="M97" s="356"/>
      <c r="N97" s="282" t="s">
        <v>850</v>
      </c>
      <c r="O97" s="8" t="s">
        <v>157</v>
      </c>
      <c r="P97" s="8" t="s">
        <v>21</v>
      </c>
      <c r="Q97" s="358">
        <v>44652</v>
      </c>
      <c r="R97" s="8" t="s">
        <v>391</v>
      </c>
    </row>
    <row r="98" spans="1:18" ht="12.75" hidden="1" customHeight="1" x14ac:dyDescent="0.25">
      <c r="A98" s="12" t="s">
        <v>179</v>
      </c>
      <c r="B98" s="89"/>
      <c r="C98" s="96">
        <v>0.55000000000000004</v>
      </c>
      <c r="D98" s="218">
        <v>1</v>
      </c>
      <c r="E98" s="58">
        <v>1.1000000000000001</v>
      </c>
      <c r="F98" s="58">
        <v>1.1000000000000001</v>
      </c>
      <c r="G98" s="356">
        <v>1.2</v>
      </c>
      <c r="H98" s="356">
        <v>1.32</v>
      </c>
      <c r="I98" s="356">
        <v>1.3</v>
      </c>
      <c r="J98" s="356">
        <v>1.3650000000000002</v>
      </c>
      <c r="K98" s="356">
        <v>1.4000000000000001</v>
      </c>
      <c r="L98" s="356"/>
      <c r="M98" s="356"/>
      <c r="N98" s="282" t="s">
        <v>850</v>
      </c>
      <c r="O98" s="8" t="s">
        <v>157</v>
      </c>
      <c r="P98" s="8" t="s">
        <v>21</v>
      </c>
      <c r="Q98" s="358">
        <v>44652</v>
      </c>
      <c r="R98" s="8" t="s">
        <v>391</v>
      </c>
    </row>
    <row r="99" spans="1:18" ht="12.75" hidden="1" customHeight="1" x14ac:dyDescent="0.25">
      <c r="A99" s="89" t="s">
        <v>180</v>
      </c>
      <c r="B99" s="89"/>
      <c r="C99" s="96">
        <v>1.6</v>
      </c>
      <c r="D99" s="218">
        <v>5</v>
      </c>
      <c r="E99" s="58">
        <v>5.2</v>
      </c>
      <c r="F99" s="58">
        <v>5.3</v>
      </c>
      <c r="G99" s="356">
        <v>5.5</v>
      </c>
      <c r="H99" s="356">
        <v>6.0500000000000007</v>
      </c>
      <c r="I99" s="356">
        <v>6.1000000000000005</v>
      </c>
      <c r="J99" s="356">
        <v>6.4050000000000011</v>
      </c>
      <c r="K99" s="356">
        <v>6.4</v>
      </c>
      <c r="L99" s="356"/>
      <c r="M99" s="356"/>
      <c r="N99" s="282" t="s">
        <v>850</v>
      </c>
      <c r="O99" s="8" t="s">
        <v>157</v>
      </c>
      <c r="P99" s="8" t="s">
        <v>21</v>
      </c>
      <c r="Q99" s="358">
        <v>44652</v>
      </c>
      <c r="R99" s="8" t="s">
        <v>391</v>
      </c>
    </row>
    <row r="100" spans="1:18" ht="12.75" hidden="1" customHeight="1" x14ac:dyDescent="0.25">
      <c r="A100" s="89" t="s">
        <v>181</v>
      </c>
      <c r="B100" s="89"/>
      <c r="C100" s="96">
        <v>0.55000000000000004</v>
      </c>
      <c r="D100" s="218">
        <v>3</v>
      </c>
      <c r="E100" s="58">
        <v>3.1</v>
      </c>
      <c r="F100" s="58">
        <v>3.2</v>
      </c>
      <c r="G100" s="356">
        <v>3.3</v>
      </c>
      <c r="H100" s="356">
        <v>3.63</v>
      </c>
      <c r="I100" s="356">
        <v>3.6</v>
      </c>
      <c r="J100" s="356">
        <v>3.7800000000000002</v>
      </c>
      <c r="K100" s="356">
        <v>3.8000000000000003</v>
      </c>
      <c r="L100" s="356"/>
      <c r="M100" s="356"/>
      <c r="N100" s="282" t="s">
        <v>850</v>
      </c>
      <c r="O100" s="8" t="s">
        <v>157</v>
      </c>
      <c r="P100" s="8" t="s">
        <v>21</v>
      </c>
      <c r="Q100" s="358">
        <v>44652</v>
      </c>
      <c r="R100" s="8" t="s">
        <v>391</v>
      </c>
    </row>
    <row r="101" spans="1:18" ht="12.75" hidden="1" customHeight="1" x14ac:dyDescent="0.25">
      <c r="A101" s="89" t="s">
        <v>182</v>
      </c>
      <c r="B101" s="89"/>
      <c r="C101" s="96">
        <v>1.6</v>
      </c>
      <c r="D101" s="218">
        <v>6</v>
      </c>
      <c r="E101" s="58">
        <v>6.2</v>
      </c>
      <c r="F101" s="58">
        <v>6.4</v>
      </c>
      <c r="G101" s="356">
        <v>6.6</v>
      </c>
      <c r="H101" s="356">
        <v>7.26</v>
      </c>
      <c r="I101" s="356">
        <v>7.3000000000000007</v>
      </c>
      <c r="J101" s="356">
        <v>7.6650000000000009</v>
      </c>
      <c r="K101" s="356">
        <v>7.7</v>
      </c>
      <c r="L101" s="356"/>
      <c r="M101" s="356"/>
      <c r="N101" s="282" t="s">
        <v>850</v>
      </c>
      <c r="O101" s="8" t="s">
        <v>157</v>
      </c>
      <c r="P101" s="8" t="s">
        <v>21</v>
      </c>
      <c r="Q101" s="358">
        <v>44652</v>
      </c>
      <c r="R101" s="8" t="s">
        <v>391</v>
      </c>
    </row>
    <row r="102" spans="1:18" ht="12.75" hidden="1" customHeight="1" x14ac:dyDescent="0.25">
      <c r="A102" s="89" t="s">
        <v>183</v>
      </c>
      <c r="B102" s="89"/>
      <c r="C102" s="96">
        <v>10.5</v>
      </c>
      <c r="D102" s="218">
        <v>15</v>
      </c>
      <c r="E102" s="58">
        <v>15.5</v>
      </c>
      <c r="F102" s="58">
        <v>16</v>
      </c>
      <c r="G102" s="356">
        <v>16.5</v>
      </c>
      <c r="H102" s="356">
        <v>18.150000000000002</v>
      </c>
      <c r="I102" s="356">
        <v>18.2</v>
      </c>
      <c r="J102" s="356">
        <v>19.11</v>
      </c>
      <c r="K102" s="356">
        <v>19.100000000000001</v>
      </c>
      <c r="L102" s="356"/>
      <c r="M102" s="356"/>
      <c r="N102" s="282" t="s">
        <v>850</v>
      </c>
      <c r="O102" s="8" t="s">
        <v>157</v>
      </c>
      <c r="P102" s="8" t="s">
        <v>21</v>
      </c>
      <c r="Q102" s="358">
        <v>44652</v>
      </c>
      <c r="R102" s="8" t="s">
        <v>391</v>
      </c>
    </row>
    <row r="103" spans="1:18" ht="12.75" hidden="1" customHeight="1" x14ac:dyDescent="0.25">
      <c r="A103" s="89" t="s">
        <v>184</v>
      </c>
      <c r="B103" s="89"/>
      <c r="C103" s="96">
        <v>0.55000000000000004</v>
      </c>
      <c r="D103" s="218">
        <v>2</v>
      </c>
      <c r="E103" s="58">
        <v>2.1</v>
      </c>
      <c r="F103" s="58">
        <v>2.2000000000000002</v>
      </c>
      <c r="G103" s="356">
        <v>2.2999999999999998</v>
      </c>
      <c r="H103" s="356">
        <v>2.5299999999999998</v>
      </c>
      <c r="I103" s="356">
        <v>2.5</v>
      </c>
      <c r="J103" s="356">
        <v>2.625</v>
      </c>
      <c r="K103" s="356">
        <v>2.6</v>
      </c>
      <c r="L103" s="356"/>
      <c r="M103" s="356"/>
      <c r="N103" s="282" t="s">
        <v>850</v>
      </c>
      <c r="O103" s="8" t="s">
        <v>157</v>
      </c>
      <c r="P103" s="8" t="s">
        <v>21</v>
      </c>
      <c r="Q103" s="358">
        <v>44652</v>
      </c>
      <c r="R103" s="8" t="s">
        <v>391</v>
      </c>
    </row>
    <row r="104" spans="1:18" ht="12.75" hidden="1" customHeight="1" x14ac:dyDescent="0.25">
      <c r="A104" s="89" t="s">
        <v>185</v>
      </c>
      <c r="B104" s="89"/>
      <c r="C104" s="96">
        <v>1.6</v>
      </c>
      <c r="D104" s="218">
        <v>4</v>
      </c>
      <c r="E104" s="58">
        <v>5.2</v>
      </c>
      <c r="F104" s="58">
        <v>4.3</v>
      </c>
      <c r="G104" s="356">
        <v>4.5</v>
      </c>
      <c r="H104" s="356">
        <v>4.95</v>
      </c>
      <c r="I104" s="356">
        <v>5</v>
      </c>
      <c r="J104" s="356">
        <v>5.25</v>
      </c>
      <c r="K104" s="356">
        <v>5.3000000000000007</v>
      </c>
      <c r="L104" s="356"/>
      <c r="M104" s="356"/>
      <c r="N104" s="282" t="s">
        <v>850</v>
      </c>
      <c r="O104" s="8" t="s">
        <v>157</v>
      </c>
      <c r="P104" s="8" t="s">
        <v>21</v>
      </c>
      <c r="Q104" s="358">
        <v>44652</v>
      </c>
      <c r="R104" s="8" t="s">
        <v>391</v>
      </c>
    </row>
    <row r="105" spans="1:18" ht="12.75" hidden="1" customHeight="1" x14ac:dyDescent="0.25">
      <c r="A105" s="89" t="s">
        <v>186</v>
      </c>
      <c r="B105" s="89"/>
      <c r="C105" s="96">
        <v>21</v>
      </c>
      <c r="D105" s="218">
        <v>22</v>
      </c>
      <c r="E105" s="58">
        <v>22.7</v>
      </c>
      <c r="F105" s="58">
        <v>24</v>
      </c>
      <c r="G105" s="356">
        <v>25</v>
      </c>
      <c r="H105" s="356">
        <v>27.500000000000004</v>
      </c>
      <c r="I105" s="356">
        <v>27.5</v>
      </c>
      <c r="J105" s="356">
        <v>28.875</v>
      </c>
      <c r="K105" s="356">
        <v>28.900000000000002</v>
      </c>
      <c r="L105" s="356"/>
      <c r="M105" s="356"/>
      <c r="N105" s="282" t="s">
        <v>850</v>
      </c>
      <c r="O105" s="8" t="s">
        <v>155</v>
      </c>
      <c r="P105" s="8" t="s">
        <v>21</v>
      </c>
      <c r="Q105" s="358">
        <v>44652</v>
      </c>
      <c r="R105" s="8" t="s">
        <v>391</v>
      </c>
    </row>
    <row r="106" spans="1:18" ht="12.75" hidden="1" customHeight="1" x14ac:dyDescent="0.25">
      <c r="A106" s="89" t="s">
        <v>187</v>
      </c>
      <c r="B106" s="89"/>
      <c r="C106" s="96">
        <v>3.1</v>
      </c>
      <c r="D106" s="218">
        <v>4</v>
      </c>
      <c r="E106" s="58">
        <v>4.2</v>
      </c>
      <c r="F106" s="58">
        <v>4.3</v>
      </c>
      <c r="G106" s="356">
        <v>4.5</v>
      </c>
      <c r="H106" s="356">
        <v>4.95</v>
      </c>
      <c r="I106" s="356">
        <v>5</v>
      </c>
      <c r="J106" s="356">
        <v>5.25</v>
      </c>
      <c r="K106" s="356">
        <v>5.3000000000000007</v>
      </c>
      <c r="L106" s="356"/>
      <c r="M106" s="356"/>
      <c r="N106" s="282" t="s">
        <v>850</v>
      </c>
      <c r="O106" s="8" t="s">
        <v>157</v>
      </c>
      <c r="P106" s="8" t="s">
        <v>21</v>
      </c>
      <c r="Q106" s="358">
        <v>44652</v>
      </c>
      <c r="R106" s="8" t="s">
        <v>391</v>
      </c>
    </row>
    <row r="107" spans="1:18" ht="12.75" hidden="1" customHeight="1" x14ac:dyDescent="0.25">
      <c r="A107" s="89" t="s">
        <v>188</v>
      </c>
      <c r="B107" s="89"/>
      <c r="C107" s="96">
        <v>2.1</v>
      </c>
      <c r="D107" s="218">
        <v>4</v>
      </c>
      <c r="E107" s="58">
        <v>4.2</v>
      </c>
      <c r="F107" s="58">
        <v>4.3</v>
      </c>
      <c r="G107" s="356">
        <v>4.5</v>
      </c>
      <c r="H107" s="356">
        <v>4.95</v>
      </c>
      <c r="I107" s="356">
        <v>5</v>
      </c>
      <c r="J107" s="356">
        <v>5.25</v>
      </c>
      <c r="K107" s="356">
        <v>5.3000000000000007</v>
      </c>
      <c r="L107" s="356"/>
      <c r="M107" s="356"/>
      <c r="N107" s="282" t="s">
        <v>850</v>
      </c>
      <c r="O107" s="8" t="s">
        <v>157</v>
      </c>
      <c r="P107" s="8" t="s">
        <v>21</v>
      </c>
      <c r="Q107" s="358">
        <v>44652</v>
      </c>
      <c r="R107" s="8" t="s">
        <v>391</v>
      </c>
    </row>
    <row r="108" spans="1:18" ht="12.75" hidden="1" customHeight="1" x14ac:dyDescent="0.25">
      <c r="A108" s="89" t="s">
        <v>189</v>
      </c>
      <c r="B108" s="89"/>
      <c r="C108" s="96">
        <v>26</v>
      </c>
      <c r="D108" s="218">
        <v>27</v>
      </c>
      <c r="E108" s="58">
        <v>28</v>
      </c>
      <c r="F108" s="58">
        <v>29</v>
      </c>
      <c r="G108" s="356">
        <v>30</v>
      </c>
      <c r="H108" s="356">
        <v>33</v>
      </c>
      <c r="I108" s="356">
        <v>33</v>
      </c>
      <c r="J108" s="356">
        <v>34.65</v>
      </c>
      <c r="K108" s="356">
        <v>34.6</v>
      </c>
      <c r="L108" s="356"/>
      <c r="M108" s="356"/>
      <c r="N108" s="282" t="s">
        <v>850</v>
      </c>
      <c r="O108" s="8" t="s">
        <v>155</v>
      </c>
      <c r="P108" s="8" t="s">
        <v>21</v>
      </c>
      <c r="Q108" s="358">
        <v>44652</v>
      </c>
      <c r="R108" s="8" t="s">
        <v>391</v>
      </c>
    </row>
    <row r="109" spans="1:18" ht="12.75" hidden="1" customHeight="1" x14ac:dyDescent="0.25">
      <c r="A109" s="89" t="s">
        <v>190</v>
      </c>
      <c r="B109" s="89"/>
      <c r="C109" s="96">
        <v>3.1</v>
      </c>
      <c r="D109" s="218">
        <v>5</v>
      </c>
      <c r="E109" s="58">
        <v>5.2</v>
      </c>
      <c r="F109" s="58">
        <v>5.4</v>
      </c>
      <c r="G109" s="356">
        <v>5.6</v>
      </c>
      <c r="H109" s="356">
        <v>6.16</v>
      </c>
      <c r="I109" s="356">
        <v>6.2</v>
      </c>
      <c r="J109" s="356">
        <v>6.5100000000000007</v>
      </c>
      <c r="K109" s="356">
        <v>6.5</v>
      </c>
      <c r="L109" s="356"/>
      <c r="M109" s="356"/>
      <c r="N109" s="282" t="s">
        <v>850</v>
      </c>
      <c r="O109" s="8" t="s">
        <v>157</v>
      </c>
      <c r="P109" s="8" t="s">
        <v>21</v>
      </c>
      <c r="Q109" s="358">
        <v>44652</v>
      </c>
      <c r="R109" s="8" t="s">
        <v>391</v>
      </c>
    </row>
    <row r="110" spans="1:18" ht="12.75" hidden="1" customHeight="1" x14ac:dyDescent="0.25">
      <c r="A110" s="89" t="s">
        <v>191</v>
      </c>
      <c r="B110" s="89"/>
      <c r="C110" s="96">
        <v>13.5</v>
      </c>
      <c r="D110" s="218">
        <v>14</v>
      </c>
      <c r="E110" s="58">
        <v>14.5</v>
      </c>
      <c r="F110" s="58">
        <v>15</v>
      </c>
      <c r="G110" s="356">
        <v>15.5</v>
      </c>
      <c r="H110" s="356">
        <v>17.05</v>
      </c>
      <c r="I110" s="356">
        <v>17.100000000000001</v>
      </c>
      <c r="J110" s="356">
        <v>17.955000000000002</v>
      </c>
      <c r="K110" s="356">
        <v>18</v>
      </c>
      <c r="L110" s="356"/>
      <c r="M110" s="356"/>
      <c r="N110" s="282" t="s">
        <v>850</v>
      </c>
      <c r="O110" s="8" t="s">
        <v>155</v>
      </c>
      <c r="P110" s="8" t="s">
        <v>21</v>
      </c>
      <c r="Q110" s="358">
        <v>44652</v>
      </c>
      <c r="R110" s="8" t="s">
        <v>391</v>
      </c>
    </row>
    <row r="111" spans="1:18" ht="12.75" hidden="1" customHeight="1" x14ac:dyDescent="0.25">
      <c r="A111" s="89" t="s">
        <v>192</v>
      </c>
      <c r="B111" s="89"/>
      <c r="C111" s="96">
        <v>15.5</v>
      </c>
      <c r="D111" s="218">
        <v>16</v>
      </c>
      <c r="E111" s="58">
        <v>16.5</v>
      </c>
      <c r="F111" s="58">
        <v>17</v>
      </c>
      <c r="G111" s="356">
        <v>17.5</v>
      </c>
      <c r="H111" s="356">
        <v>19.25</v>
      </c>
      <c r="I111" s="356">
        <v>19.3</v>
      </c>
      <c r="J111" s="356">
        <v>20.265000000000001</v>
      </c>
      <c r="K111" s="356">
        <v>20.3</v>
      </c>
      <c r="L111" s="356"/>
      <c r="M111" s="356"/>
      <c r="N111" s="282" t="s">
        <v>850</v>
      </c>
      <c r="O111" s="8" t="s">
        <v>155</v>
      </c>
      <c r="P111" s="8" t="s">
        <v>21</v>
      </c>
      <c r="Q111" s="358">
        <v>44652</v>
      </c>
      <c r="R111" s="8" t="s">
        <v>391</v>
      </c>
    </row>
    <row r="112" spans="1:18" ht="12.75" hidden="1" customHeight="1" x14ac:dyDescent="0.25">
      <c r="A112" s="89" t="s">
        <v>193</v>
      </c>
      <c r="B112" s="89"/>
      <c r="C112" s="96">
        <v>15.5</v>
      </c>
      <c r="D112" s="218">
        <v>16</v>
      </c>
      <c r="E112" s="58">
        <v>16.5</v>
      </c>
      <c r="F112" s="58">
        <v>17</v>
      </c>
      <c r="G112" s="356">
        <v>17.5</v>
      </c>
      <c r="H112" s="356">
        <v>19.25</v>
      </c>
      <c r="I112" s="356">
        <v>19.3</v>
      </c>
      <c r="J112" s="356">
        <v>20.265000000000001</v>
      </c>
      <c r="K112" s="356">
        <v>20.3</v>
      </c>
      <c r="L112" s="356"/>
      <c r="M112" s="356"/>
      <c r="N112" s="282" t="s">
        <v>850</v>
      </c>
      <c r="O112" s="8" t="s">
        <v>155</v>
      </c>
      <c r="P112" s="8" t="s">
        <v>21</v>
      </c>
      <c r="Q112" s="358">
        <v>44652</v>
      </c>
      <c r="R112" s="8" t="s">
        <v>391</v>
      </c>
    </row>
    <row r="113" spans="1:18" ht="12.75" hidden="1" customHeight="1" x14ac:dyDescent="0.25">
      <c r="A113" s="89" t="s">
        <v>194</v>
      </c>
      <c r="B113" s="89"/>
      <c r="C113" s="96">
        <v>26</v>
      </c>
      <c r="D113" s="218">
        <v>27</v>
      </c>
      <c r="E113" s="58">
        <v>28</v>
      </c>
      <c r="F113" s="58">
        <v>28.9</v>
      </c>
      <c r="G113" s="356">
        <v>30</v>
      </c>
      <c r="H113" s="356">
        <v>33</v>
      </c>
      <c r="I113" s="356">
        <v>33</v>
      </c>
      <c r="J113" s="356">
        <v>34.65</v>
      </c>
      <c r="K113" s="356">
        <v>34.6</v>
      </c>
      <c r="L113" s="356"/>
      <c r="M113" s="356"/>
      <c r="N113" s="282" t="s">
        <v>850</v>
      </c>
      <c r="O113" s="8" t="s">
        <v>155</v>
      </c>
      <c r="P113" s="8" t="s">
        <v>21</v>
      </c>
      <c r="Q113" s="358">
        <v>44652</v>
      </c>
      <c r="R113" s="8" t="s">
        <v>391</v>
      </c>
    </row>
    <row r="114" spans="1:18" ht="12.75" hidden="1" customHeight="1" x14ac:dyDescent="0.25">
      <c r="A114" s="89" t="s">
        <v>195</v>
      </c>
      <c r="B114" s="89"/>
      <c r="C114" s="96">
        <v>2.6</v>
      </c>
      <c r="D114" s="218">
        <v>6</v>
      </c>
      <c r="E114" s="58">
        <v>6.2</v>
      </c>
      <c r="F114" s="58">
        <v>6.4</v>
      </c>
      <c r="G114" s="356">
        <v>6.6</v>
      </c>
      <c r="H114" s="356">
        <v>7.26</v>
      </c>
      <c r="I114" s="356">
        <v>7.3000000000000007</v>
      </c>
      <c r="J114" s="356">
        <v>7.6650000000000009</v>
      </c>
      <c r="K114" s="356">
        <v>7.7</v>
      </c>
      <c r="L114" s="356"/>
      <c r="M114" s="356"/>
      <c r="N114" s="282" t="s">
        <v>850</v>
      </c>
      <c r="O114" s="8" t="s">
        <v>157</v>
      </c>
      <c r="P114" s="8" t="s">
        <v>21</v>
      </c>
      <c r="Q114" s="358">
        <v>44652</v>
      </c>
      <c r="R114" s="8" t="s">
        <v>391</v>
      </c>
    </row>
    <row r="115" spans="1:18" ht="12.75" hidden="1" customHeight="1" x14ac:dyDescent="0.25">
      <c r="A115" s="89" t="s">
        <v>196</v>
      </c>
      <c r="B115" s="89"/>
      <c r="C115" s="96">
        <v>1.6</v>
      </c>
      <c r="D115" s="218">
        <v>4</v>
      </c>
      <c r="E115" s="58">
        <v>4.2</v>
      </c>
      <c r="F115" s="58">
        <v>4.3</v>
      </c>
      <c r="G115" s="356">
        <v>4.5</v>
      </c>
      <c r="H115" s="356">
        <v>4.95</v>
      </c>
      <c r="I115" s="356">
        <v>5</v>
      </c>
      <c r="J115" s="356">
        <v>5.25</v>
      </c>
      <c r="K115" s="356">
        <v>5.3000000000000007</v>
      </c>
      <c r="L115" s="356"/>
      <c r="M115" s="356"/>
      <c r="N115" s="282" t="s">
        <v>850</v>
      </c>
      <c r="O115" s="8" t="s">
        <v>156</v>
      </c>
      <c r="P115" s="8" t="s">
        <v>21</v>
      </c>
      <c r="Q115" s="358">
        <v>44652</v>
      </c>
      <c r="R115" s="8" t="s">
        <v>391</v>
      </c>
    </row>
    <row r="116" spans="1:18" ht="12.75" hidden="1" customHeight="1" x14ac:dyDescent="0.25">
      <c r="A116" s="89" t="s">
        <v>197</v>
      </c>
      <c r="B116" s="89"/>
      <c r="C116" s="96">
        <v>3.1</v>
      </c>
      <c r="D116" s="218">
        <v>5</v>
      </c>
      <c r="E116" s="58">
        <v>5.2</v>
      </c>
      <c r="F116" s="58">
        <v>5.4</v>
      </c>
      <c r="G116" s="356">
        <v>5.6</v>
      </c>
      <c r="H116" s="356">
        <v>6.16</v>
      </c>
      <c r="I116" s="356">
        <v>6.2</v>
      </c>
      <c r="J116" s="356">
        <v>6.5100000000000007</v>
      </c>
      <c r="K116" s="356">
        <v>6.5</v>
      </c>
      <c r="L116" s="356"/>
      <c r="M116" s="356"/>
      <c r="N116" s="282" t="s">
        <v>850</v>
      </c>
      <c r="O116" s="8" t="s">
        <v>157</v>
      </c>
      <c r="P116" s="8" t="s">
        <v>21</v>
      </c>
      <c r="Q116" s="358">
        <v>44652</v>
      </c>
      <c r="R116" s="8" t="s">
        <v>391</v>
      </c>
    </row>
    <row r="117" spans="1:18" ht="12.75" hidden="1" customHeight="1" x14ac:dyDescent="0.25">
      <c r="A117" s="89" t="s">
        <v>198</v>
      </c>
      <c r="B117" s="89"/>
      <c r="C117" s="96">
        <v>1.1000000000000001</v>
      </c>
      <c r="D117" s="218">
        <v>3</v>
      </c>
      <c r="E117" s="58">
        <v>3.1</v>
      </c>
      <c r="F117" s="58">
        <v>3.2</v>
      </c>
      <c r="G117" s="356">
        <v>3.3</v>
      </c>
      <c r="H117" s="356">
        <v>3.63</v>
      </c>
      <c r="I117" s="356">
        <v>3.6</v>
      </c>
      <c r="J117" s="356">
        <v>3.7800000000000002</v>
      </c>
      <c r="K117" s="356">
        <v>3.8000000000000003</v>
      </c>
      <c r="L117" s="356"/>
      <c r="M117" s="356"/>
      <c r="N117" s="282" t="s">
        <v>850</v>
      </c>
      <c r="O117" s="8" t="s">
        <v>156</v>
      </c>
      <c r="P117" s="8" t="s">
        <v>21</v>
      </c>
      <c r="Q117" s="358">
        <v>44652</v>
      </c>
      <c r="R117" s="8" t="s">
        <v>391</v>
      </c>
    </row>
    <row r="118" spans="1:18" ht="12.75" hidden="1" customHeight="1" x14ac:dyDescent="0.25">
      <c r="A118" s="89" t="s">
        <v>199</v>
      </c>
      <c r="B118" s="89"/>
      <c r="C118" s="96">
        <v>1.6</v>
      </c>
      <c r="D118" s="218">
        <v>5</v>
      </c>
      <c r="E118" s="58">
        <v>5.2</v>
      </c>
      <c r="F118" s="58">
        <v>5.4</v>
      </c>
      <c r="G118" s="356">
        <v>5.6</v>
      </c>
      <c r="H118" s="356">
        <v>6.16</v>
      </c>
      <c r="I118" s="356">
        <v>6.2</v>
      </c>
      <c r="J118" s="356">
        <v>6.5100000000000007</v>
      </c>
      <c r="K118" s="356">
        <v>6.5</v>
      </c>
      <c r="L118" s="356"/>
      <c r="M118" s="356"/>
      <c r="N118" s="282" t="s">
        <v>850</v>
      </c>
      <c r="O118" s="89" t="s">
        <v>157</v>
      </c>
      <c r="P118" s="8" t="s">
        <v>21</v>
      </c>
      <c r="Q118" s="358">
        <v>44652</v>
      </c>
      <c r="R118" s="8" t="s">
        <v>391</v>
      </c>
    </row>
    <row r="119" spans="1:18" ht="12.75" hidden="1" customHeight="1" x14ac:dyDescent="0.25">
      <c r="A119" s="89" t="s">
        <v>200</v>
      </c>
      <c r="B119" s="89"/>
      <c r="C119" s="96">
        <v>1.6</v>
      </c>
      <c r="D119" s="218">
        <v>3</v>
      </c>
      <c r="E119" s="58">
        <v>3.1</v>
      </c>
      <c r="F119" s="58">
        <v>3.2</v>
      </c>
      <c r="G119" s="356">
        <v>3.3</v>
      </c>
      <c r="H119" s="356">
        <v>3.63</v>
      </c>
      <c r="I119" s="356">
        <v>3.6</v>
      </c>
      <c r="J119" s="356">
        <v>3.7800000000000002</v>
      </c>
      <c r="K119" s="356">
        <v>3.8000000000000003</v>
      </c>
      <c r="L119" s="356"/>
      <c r="M119" s="356"/>
      <c r="N119" s="282" t="s">
        <v>850</v>
      </c>
      <c r="O119" s="89" t="s">
        <v>157</v>
      </c>
      <c r="P119" s="8" t="s">
        <v>21</v>
      </c>
      <c r="Q119" s="358">
        <v>44652</v>
      </c>
      <c r="R119" s="8" t="s">
        <v>391</v>
      </c>
    </row>
    <row r="120" spans="1:18" ht="12.75" hidden="1" customHeight="1" x14ac:dyDescent="0.25">
      <c r="A120" s="89" t="s">
        <v>201</v>
      </c>
      <c r="B120" s="89"/>
      <c r="C120" s="96">
        <v>1.6</v>
      </c>
      <c r="D120" s="218">
        <v>3</v>
      </c>
      <c r="E120" s="58">
        <v>3.1</v>
      </c>
      <c r="F120" s="58">
        <v>3.2</v>
      </c>
      <c r="G120" s="356">
        <v>3.3</v>
      </c>
      <c r="H120" s="356">
        <v>3.63</v>
      </c>
      <c r="I120" s="356">
        <v>3.6</v>
      </c>
      <c r="J120" s="356">
        <v>3.7800000000000002</v>
      </c>
      <c r="K120" s="356">
        <v>3.8000000000000003</v>
      </c>
      <c r="L120" s="356"/>
      <c r="M120" s="356"/>
      <c r="N120" s="282" t="s">
        <v>850</v>
      </c>
      <c r="O120" s="89" t="s">
        <v>157</v>
      </c>
      <c r="P120" s="8" t="s">
        <v>21</v>
      </c>
      <c r="Q120" s="358">
        <v>44652</v>
      </c>
      <c r="R120" s="8" t="s">
        <v>391</v>
      </c>
    </row>
    <row r="121" spans="1:18" ht="12.75" hidden="1" customHeight="1" x14ac:dyDescent="0.25">
      <c r="A121" s="89" t="s">
        <v>202</v>
      </c>
      <c r="B121" s="89"/>
      <c r="C121" s="96">
        <v>1.6</v>
      </c>
      <c r="D121" s="218">
        <v>2</v>
      </c>
      <c r="E121" s="58">
        <v>2.1</v>
      </c>
      <c r="F121" s="58">
        <v>2.2000000000000002</v>
      </c>
      <c r="G121" s="356">
        <v>2.2999999999999998</v>
      </c>
      <c r="H121" s="356">
        <v>2.5299999999999998</v>
      </c>
      <c r="I121" s="356">
        <v>2.5</v>
      </c>
      <c r="J121" s="356">
        <v>2.625</v>
      </c>
      <c r="K121" s="356">
        <v>2.6</v>
      </c>
      <c r="L121" s="356"/>
      <c r="M121" s="356"/>
      <c r="N121" s="282" t="s">
        <v>850</v>
      </c>
      <c r="O121" s="89" t="s">
        <v>157</v>
      </c>
      <c r="P121" s="8" t="s">
        <v>21</v>
      </c>
      <c r="Q121" s="358">
        <v>44652</v>
      </c>
      <c r="R121" s="8" t="s">
        <v>391</v>
      </c>
    </row>
    <row r="122" spans="1:18" ht="12.75" hidden="1" customHeight="1" x14ac:dyDescent="0.25">
      <c r="A122" s="89" t="s">
        <v>654</v>
      </c>
      <c r="B122" s="89"/>
      <c r="C122" s="96">
        <v>5.2</v>
      </c>
      <c r="D122" s="218">
        <v>10</v>
      </c>
      <c r="E122" s="58">
        <v>1.3</v>
      </c>
      <c r="F122" s="58">
        <v>10.7</v>
      </c>
      <c r="G122" s="356">
        <v>11</v>
      </c>
      <c r="H122" s="356">
        <v>12.100000000000001</v>
      </c>
      <c r="I122" s="356">
        <v>12.100000000000001</v>
      </c>
      <c r="J122" s="356">
        <v>12.705000000000002</v>
      </c>
      <c r="K122" s="356">
        <v>12.700000000000001</v>
      </c>
      <c r="L122" s="356"/>
      <c r="M122" s="356"/>
      <c r="N122" s="282" t="s">
        <v>850</v>
      </c>
      <c r="O122" s="89" t="s">
        <v>155</v>
      </c>
      <c r="P122" s="8" t="s">
        <v>21</v>
      </c>
      <c r="Q122" s="358">
        <v>44652</v>
      </c>
      <c r="R122" s="8" t="s">
        <v>391</v>
      </c>
    </row>
    <row r="123" spans="1:18" ht="12.75" hidden="1" customHeight="1" x14ac:dyDescent="0.25">
      <c r="A123" s="89" t="s">
        <v>203</v>
      </c>
      <c r="B123" s="89"/>
      <c r="C123" s="96">
        <v>25</v>
      </c>
      <c r="D123" s="218">
        <v>30</v>
      </c>
      <c r="E123" s="58">
        <v>31</v>
      </c>
      <c r="F123" s="58">
        <v>40</v>
      </c>
      <c r="G123" s="356">
        <v>42</v>
      </c>
      <c r="H123" s="356">
        <v>46.2</v>
      </c>
      <c r="I123" s="356">
        <v>46.2</v>
      </c>
      <c r="J123" s="356">
        <v>48.510000000000005</v>
      </c>
      <c r="K123" s="356">
        <v>48.5</v>
      </c>
      <c r="L123" s="356"/>
      <c r="M123" s="356"/>
      <c r="N123" s="282" t="s">
        <v>850</v>
      </c>
      <c r="O123" s="89" t="s">
        <v>155</v>
      </c>
      <c r="P123" s="8" t="s">
        <v>21</v>
      </c>
      <c r="Q123" s="358">
        <v>44652</v>
      </c>
      <c r="R123" s="8" t="s">
        <v>391</v>
      </c>
    </row>
    <row r="124" spans="1:18" ht="12.75" hidden="1" customHeight="1" x14ac:dyDescent="0.25">
      <c r="A124" s="89" t="s">
        <v>204</v>
      </c>
      <c r="B124" s="89"/>
      <c r="C124" s="96">
        <v>5</v>
      </c>
      <c r="D124" s="218">
        <v>20</v>
      </c>
      <c r="E124" s="58">
        <v>20.6</v>
      </c>
      <c r="F124" s="58">
        <v>25</v>
      </c>
      <c r="G124" s="356">
        <v>26</v>
      </c>
      <c r="H124" s="356">
        <v>28.6</v>
      </c>
      <c r="I124" s="356">
        <v>28.6</v>
      </c>
      <c r="J124" s="356">
        <v>30.03</v>
      </c>
      <c r="K124" s="356">
        <v>30</v>
      </c>
      <c r="L124" s="356"/>
      <c r="M124" s="356"/>
      <c r="N124" s="282" t="s">
        <v>850</v>
      </c>
      <c r="O124" s="89" t="s">
        <v>157</v>
      </c>
      <c r="P124" s="8" t="s">
        <v>21</v>
      </c>
      <c r="Q124" s="358">
        <v>44652</v>
      </c>
      <c r="R124" s="8" t="s">
        <v>391</v>
      </c>
    </row>
    <row r="125" spans="1:18" ht="12.75" hidden="1" customHeight="1" x14ac:dyDescent="0.25">
      <c r="A125" s="89" t="s">
        <v>672</v>
      </c>
      <c r="B125" s="89"/>
      <c r="C125" s="96">
        <v>5.2</v>
      </c>
      <c r="D125" s="218">
        <v>6</v>
      </c>
      <c r="E125" s="58">
        <v>6.2</v>
      </c>
      <c r="F125" s="58">
        <v>6.4</v>
      </c>
      <c r="G125" s="356">
        <v>6.6</v>
      </c>
      <c r="H125" s="356">
        <v>7.26</v>
      </c>
      <c r="I125" s="356">
        <v>7.3000000000000007</v>
      </c>
      <c r="J125" s="356">
        <v>7.6650000000000009</v>
      </c>
      <c r="K125" s="356">
        <v>7.7</v>
      </c>
      <c r="L125" s="356"/>
      <c r="M125" s="356"/>
      <c r="N125" s="282" t="s">
        <v>850</v>
      </c>
      <c r="O125" s="89" t="s">
        <v>155</v>
      </c>
      <c r="P125" s="8" t="s">
        <v>21</v>
      </c>
      <c r="Q125" s="358">
        <v>44652</v>
      </c>
      <c r="R125" s="8" t="s">
        <v>391</v>
      </c>
    </row>
    <row r="126" spans="1:18" ht="12.75" hidden="1" customHeight="1" x14ac:dyDescent="0.25">
      <c r="A126" s="89" t="s">
        <v>205</v>
      </c>
      <c r="B126" s="89"/>
      <c r="C126" s="96">
        <v>16.5</v>
      </c>
      <c r="D126" s="218">
        <v>17</v>
      </c>
      <c r="E126" s="58">
        <v>17.5</v>
      </c>
      <c r="F126" s="58">
        <v>18.600000000000001</v>
      </c>
      <c r="G126" s="356">
        <v>19.2</v>
      </c>
      <c r="H126" s="356">
        <v>21.12</v>
      </c>
      <c r="I126" s="356">
        <v>21.1</v>
      </c>
      <c r="J126" s="356">
        <v>22.155000000000001</v>
      </c>
      <c r="K126" s="356">
        <v>22.200000000000003</v>
      </c>
      <c r="L126" s="356"/>
      <c r="M126" s="356"/>
      <c r="N126" s="282" t="s">
        <v>850</v>
      </c>
      <c r="O126" s="89" t="s">
        <v>206</v>
      </c>
      <c r="P126" s="8" t="s">
        <v>21</v>
      </c>
      <c r="Q126" s="358">
        <v>44652</v>
      </c>
      <c r="R126" s="8" t="s">
        <v>391</v>
      </c>
    </row>
    <row r="127" spans="1:18" ht="12.75" hidden="1" customHeight="1" x14ac:dyDescent="0.25">
      <c r="A127" s="89" t="s">
        <v>207</v>
      </c>
      <c r="B127" s="89"/>
      <c r="C127" s="96">
        <v>12.5</v>
      </c>
      <c r="D127" s="218">
        <v>15</v>
      </c>
      <c r="E127" s="58">
        <v>15.5</v>
      </c>
      <c r="F127" s="58">
        <v>15.5</v>
      </c>
      <c r="G127" s="356">
        <v>16</v>
      </c>
      <c r="H127" s="356">
        <v>17.600000000000001</v>
      </c>
      <c r="I127" s="356">
        <v>17.600000000000001</v>
      </c>
      <c r="J127" s="356">
        <v>18.480000000000004</v>
      </c>
      <c r="K127" s="356">
        <v>18.5</v>
      </c>
      <c r="L127" s="356"/>
      <c r="M127" s="356"/>
      <c r="N127" s="282" t="s">
        <v>850</v>
      </c>
      <c r="O127" s="89" t="s">
        <v>155</v>
      </c>
      <c r="P127" s="8" t="s">
        <v>21</v>
      </c>
      <c r="Q127" s="358">
        <v>44652</v>
      </c>
      <c r="R127" s="8" t="s">
        <v>391</v>
      </c>
    </row>
    <row r="128" spans="1:18" ht="12.75" hidden="1" customHeight="1" x14ac:dyDescent="0.25">
      <c r="A128" s="89" t="s">
        <v>208</v>
      </c>
      <c r="B128" s="89"/>
      <c r="C128" s="96">
        <v>21</v>
      </c>
      <c r="D128" s="218">
        <v>22</v>
      </c>
      <c r="E128" s="58">
        <v>22.7</v>
      </c>
      <c r="F128" s="58">
        <v>24</v>
      </c>
      <c r="G128" s="356">
        <v>25</v>
      </c>
      <c r="H128" s="356">
        <v>27.500000000000004</v>
      </c>
      <c r="I128" s="356">
        <v>27.5</v>
      </c>
      <c r="J128" s="356">
        <v>28.875</v>
      </c>
      <c r="K128" s="356">
        <v>28.900000000000002</v>
      </c>
      <c r="L128" s="356"/>
      <c r="M128" s="356"/>
      <c r="N128" s="282" t="s">
        <v>850</v>
      </c>
      <c r="O128" s="89" t="s">
        <v>155</v>
      </c>
      <c r="P128" s="8" t="s">
        <v>21</v>
      </c>
      <c r="Q128" s="358">
        <v>44652</v>
      </c>
      <c r="R128" s="8" t="s">
        <v>391</v>
      </c>
    </row>
    <row r="129" spans="1:18" ht="12.75" hidden="1" customHeight="1" x14ac:dyDescent="0.25">
      <c r="A129" s="89" t="s">
        <v>210</v>
      </c>
      <c r="B129" s="89"/>
      <c r="C129" s="96">
        <v>31</v>
      </c>
      <c r="D129" s="218">
        <v>32</v>
      </c>
      <c r="E129" s="58">
        <v>33</v>
      </c>
      <c r="F129" s="58">
        <v>34</v>
      </c>
      <c r="G129" s="356">
        <v>35</v>
      </c>
      <c r="H129" s="356">
        <v>38.5</v>
      </c>
      <c r="I129" s="356">
        <v>38.5</v>
      </c>
      <c r="J129" s="356">
        <v>40.425000000000004</v>
      </c>
      <c r="K129" s="356">
        <v>40.400000000000006</v>
      </c>
      <c r="L129" s="356"/>
      <c r="M129" s="356"/>
      <c r="N129" s="282" t="s">
        <v>850</v>
      </c>
      <c r="O129" s="89" t="s">
        <v>209</v>
      </c>
      <c r="P129" s="8" t="s">
        <v>21</v>
      </c>
      <c r="Q129" s="358">
        <v>44652</v>
      </c>
      <c r="R129" s="8" t="s">
        <v>391</v>
      </c>
    </row>
    <row r="130" spans="1:18" ht="12.75" hidden="1" customHeight="1" x14ac:dyDescent="0.25">
      <c r="A130" s="89" t="s">
        <v>211</v>
      </c>
      <c r="B130" s="89"/>
      <c r="C130" s="96">
        <v>21</v>
      </c>
      <c r="D130" s="218">
        <v>22</v>
      </c>
      <c r="E130" s="58">
        <v>23</v>
      </c>
      <c r="F130" s="58">
        <v>24</v>
      </c>
      <c r="G130" s="356">
        <v>25</v>
      </c>
      <c r="H130" s="356">
        <v>27.500000000000004</v>
      </c>
      <c r="I130" s="356">
        <v>27.5</v>
      </c>
      <c r="J130" s="356">
        <v>28.875</v>
      </c>
      <c r="K130" s="356">
        <v>28.900000000000002</v>
      </c>
      <c r="L130" s="356"/>
      <c r="M130" s="356"/>
      <c r="N130" s="282" t="s">
        <v>850</v>
      </c>
      <c r="O130" s="89" t="s">
        <v>155</v>
      </c>
      <c r="P130" s="8" t="s">
        <v>21</v>
      </c>
      <c r="Q130" s="358">
        <v>44652</v>
      </c>
      <c r="R130" s="8" t="s">
        <v>391</v>
      </c>
    </row>
  </sheetData>
  <dataValidations count="1">
    <dataValidation type="list" allowBlank="1" showInputMessage="1" showErrorMessage="1" sqref="P2:Q2 P54 P61:P130 Q34 P46:P51 P36:P44 P56:P58 Q20 Q29 P9:P12 P4:P7 P14:P34" xr:uid="{00000000-0002-0000-0E00-000000000000}">
      <formula1>"Inclusive, Excluding, N/A"</formula1>
    </dataValidation>
  </dataValidations>
  <pageMargins left="0.23622047244094491" right="0.23622047244094491" top="0.74803149606299213" bottom="0.74803149606299213" header="0.31496062992125984" footer="0.31496062992125984"/>
  <pageSetup paperSize="9" scale="76" fitToHeight="0" orientation="landscape" r:id="rId1"/>
  <headerFooter>
    <oddFooter>&amp;C&amp;P</oddFooter>
  </headerFooter>
  <rowBreaks count="1" manualBreakCount="1">
    <brk id="33" max="16383"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A1:S19"/>
  <sheetViews>
    <sheetView view="pageBreakPreview" zoomScaleNormal="100" zoomScaleSheetLayoutView="100" workbookViewId="0">
      <selection activeCell="N13" sqref="N13"/>
    </sheetView>
  </sheetViews>
  <sheetFormatPr defaultColWidth="9" defaultRowHeight="12.75" x14ac:dyDescent="0.25"/>
  <cols>
    <col min="1" max="1" width="81.375" style="6" customWidth="1"/>
    <col min="2" max="2" width="8.875" style="14" hidden="1" customWidth="1"/>
    <col min="3" max="3" width="8.625" style="14" hidden="1" customWidth="1"/>
    <col min="4" max="5" width="8.625" style="223" hidden="1" customWidth="1"/>
    <col min="6" max="13" width="10.125" style="303" hidden="1" customWidth="1"/>
    <col min="14" max="14" width="10.125" style="303" customWidth="1"/>
    <col min="15" max="15" width="10.125" style="303" hidden="1" customWidth="1"/>
    <col min="16" max="16" width="40.75" style="6" customWidth="1"/>
    <col min="17" max="17" width="10.25" style="6" bestFit="1" customWidth="1"/>
    <col min="18" max="18" width="12.625" style="6" customWidth="1"/>
    <col min="19" max="19" width="14.625" style="6" customWidth="1"/>
    <col min="20" max="16384" width="9" style="6"/>
  </cols>
  <sheetData>
    <row r="1" spans="1:19" ht="25.5" x14ac:dyDescent="0.25">
      <c r="A1" s="2" t="s">
        <v>755</v>
      </c>
      <c r="B1" s="4" t="s">
        <v>0</v>
      </c>
      <c r="C1" s="4" t="s">
        <v>8</v>
      </c>
      <c r="D1" s="4" t="s">
        <v>593</v>
      </c>
      <c r="E1" s="54" t="s">
        <v>788</v>
      </c>
      <c r="F1" s="54" t="s">
        <v>792</v>
      </c>
      <c r="G1" s="54" t="s">
        <v>794</v>
      </c>
      <c r="H1" s="54" t="s">
        <v>853</v>
      </c>
      <c r="I1" s="432" t="s">
        <v>919</v>
      </c>
      <c r="J1" s="54" t="s">
        <v>918</v>
      </c>
      <c r="K1" s="432" t="s">
        <v>989</v>
      </c>
      <c r="L1" s="54" t="s">
        <v>990</v>
      </c>
      <c r="M1" s="432" t="s">
        <v>1089</v>
      </c>
      <c r="N1" s="54" t="s">
        <v>1090</v>
      </c>
      <c r="O1" s="54" t="s">
        <v>805</v>
      </c>
      <c r="P1" s="2" t="s">
        <v>216</v>
      </c>
      <c r="Q1" s="2" t="s">
        <v>2</v>
      </c>
      <c r="R1" s="5" t="s">
        <v>3</v>
      </c>
      <c r="S1" s="3" t="s">
        <v>1</v>
      </c>
    </row>
    <row r="2" spans="1:19" x14ac:dyDescent="0.25">
      <c r="A2" s="2"/>
      <c r="B2" s="4"/>
      <c r="C2" s="4"/>
      <c r="D2" s="4"/>
      <c r="E2" s="433"/>
      <c r="F2" s="433"/>
      <c r="G2" s="433"/>
      <c r="H2" s="433"/>
      <c r="I2" s="66"/>
      <c r="J2" s="434"/>
      <c r="K2" s="66"/>
      <c r="L2" s="434"/>
      <c r="M2" s="471"/>
      <c r="N2" s="471"/>
      <c r="O2" s="433"/>
      <c r="P2" s="2"/>
      <c r="Q2" s="2"/>
      <c r="R2" s="5"/>
      <c r="S2" s="3"/>
    </row>
    <row r="3" spans="1:19" s="315" customFormat="1" ht="25.5" hidden="1" x14ac:dyDescent="0.25">
      <c r="A3" s="311" t="s">
        <v>793</v>
      </c>
      <c r="B3" s="312"/>
      <c r="C3" s="312">
        <v>663.3</v>
      </c>
      <c r="D3" s="312">
        <v>705.94</v>
      </c>
      <c r="E3" s="284">
        <v>738.26</v>
      </c>
      <c r="F3" s="58"/>
      <c r="G3" s="58">
        <v>779.5</v>
      </c>
      <c r="H3" s="356">
        <v>802.9</v>
      </c>
      <c r="I3" s="356">
        <v>883.19</v>
      </c>
      <c r="J3" s="356">
        <v>884.32</v>
      </c>
      <c r="K3" s="356">
        <v>928.53600000000006</v>
      </c>
      <c r="L3" s="356"/>
      <c r="M3" s="356"/>
      <c r="N3" s="356"/>
      <c r="O3" s="356" t="s">
        <v>852</v>
      </c>
      <c r="P3" s="314" t="s">
        <v>947</v>
      </c>
      <c r="Q3" s="313"/>
      <c r="R3" s="358">
        <f>'Base Increase'!$A$5</f>
        <v>45748</v>
      </c>
      <c r="S3" s="82" t="s">
        <v>391</v>
      </c>
    </row>
    <row r="4" spans="1:19" s="315" customFormat="1" ht="38.25" hidden="1" x14ac:dyDescent="0.25">
      <c r="A4" s="311" t="s">
        <v>945</v>
      </c>
      <c r="B4" s="312"/>
      <c r="C4" s="312"/>
      <c r="D4" s="312"/>
      <c r="E4" s="284"/>
      <c r="F4" s="356"/>
      <c r="G4" s="356"/>
      <c r="H4" s="356">
        <v>1200</v>
      </c>
      <c r="I4" s="356">
        <v>1320</v>
      </c>
      <c r="J4" s="356">
        <v>980.49</v>
      </c>
      <c r="K4" s="356">
        <v>1029.5145</v>
      </c>
      <c r="L4" s="356">
        <v>1029.5</v>
      </c>
      <c r="M4" s="356"/>
      <c r="N4" s="356"/>
      <c r="O4" s="356" t="s">
        <v>852</v>
      </c>
      <c r="P4" s="314" t="s">
        <v>948</v>
      </c>
      <c r="Q4" s="313"/>
      <c r="R4" s="358">
        <f>'Base Increase'!$A$5</f>
        <v>45748</v>
      </c>
      <c r="S4" s="82" t="s">
        <v>391</v>
      </c>
    </row>
    <row r="5" spans="1:19" s="315" customFormat="1" ht="38.25" hidden="1" x14ac:dyDescent="0.25">
      <c r="A5" s="316" t="s">
        <v>323</v>
      </c>
      <c r="B5" s="317"/>
      <c r="C5" s="317">
        <v>663.3</v>
      </c>
      <c r="D5" s="312">
        <v>705.94</v>
      </c>
      <c r="E5" s="284">
        <v>738.26</v>
      </c>
      <c r="F5" s="58"/>
      <c r="G5" s="58">
        <v>779.5</v>
      </c>
      <c r="H5" s="356">
        <v>802.9</v>
      </c>
      <c r="I5" s="356">
        <v>802.9</v>
      </c>
      <c r="J5" s="356">
        <v>802.90000000000009</v>
      </c>
      <c r="K5" s="356">
        <v>843.04500000000019</v>
      </c>
      <c r="L5" s="356">
        <v>843</v>
      </c>
      <c r="M5" s="356">
        <f>L5*(1+'Base Increase'!$A$2)</f>
        <v>868.29000000000008</v>
      </c>
      <c r="N5" s="356">
        <f t="shared" ref="N5:N15" si="0">MROUND(M5,0.1)</f>
        <v>868.30000000000007</v>
      </c>
      <c r="O5" s="356" t="s">
        <v>852</v>
      </c>
      <c r="P5" s="314" t="s">
        <v>949</v>
      </c>
      <c r="Q5" s="318"/>
      <c r="R5" s="358">
        <f>'Base Increase'!$A$5</f>
        <v>45748</v>
      </c>
      <c r="S5" s="82" t="s">
        <v>391</v>
      </c>
    </row>
    <row r="6" spans="1:19" s="315" customFormat="1" ht="25.5" x14ac:dyDescent="0.25">
      <c r="A6" s="316" t="s">
        <v>1111</v>
      </c>
      <c r="B6" s="317"/>
      <c r="C6" s="317"/>
      <c r="D6" s="312"/>
      <c r="E6" s="284"/>
      <c r="F6" s="356"/>
      <c r="G6" s="356"/>
      <c r="H6" s="356"/>
      <c r="I6" s="356"/>
      <c r="J6" s="356"/>
      <c r="K6" s="356"/>
      <c r="L6" s="356">
        <v>1557</v>
      </c>
      <c r="M6" s="356">
        <f>L6*(1+'Base Increase'!$A$2)</f>
        <v>1603.71</v>
      </c>
      <c r="N6" s="356">
        <v>1673</v>
      </c>
      <c r="O6" s="356" t="s">
        <v>852</v>
      </c>
      <c r="P6" s="314" t="s">
        <v>1136</v>
      </c>
      <c r="Q6" s="318" t="s">
        <v>1110</v>
      </c>
      <c r="R6" s="358">
        <f>'Base Increase'!$A$5</f>
        <v>45748</v>
      </c>
      <c r="S6" s="82" t="s">
        <v>391</v>
      </c>
    </row>
    <row r="7" spans="1:19" s="315" customFormat="1" x14ac:dyDescent="0.25">
      <c r="A7" s="316" t="s">
        <v>1137</v>
      </c>
      <c r="B7" s="317"/>
      <c r="C7" s="317">
        <v>3.45</v>
      </c>
      <c r="D7" s="319">
        <v>3.45</v>
      </c>
      <c r="E7" s="284"/>
      <c r="F7" s="58">
        <f>D7*1.017-0.01</f>
        <v>3.49865</v>
      </c>
      <c r="G7" s="58">
        <v>3.49865</v>
      </c>
      <c r="H7" s="356">
        <v>3.49865</v>
      </c>
      <c r="I7" s="356">
        <v>3.8485150000000004</v>
      </c>
      <c r="J7" s="356">
        <v>3.85</v>
      </c>
      <c r="K7" s="356">
        <v>4.0425000000000004</v>
      </c>
      <c r="L7" s="356">
        <v>4.2</v>
      </c>
      <c r="M7" s="356">
        <f>L7*(1+'Base Increase'!$A$2)</f>
        <v>4.3260000000000005</v>
      </c>
      <c r="N7" s="356">
        <v>4.59</v>
      </c>
      <c r="O7" s="356" t="s">
        <v>852</v>
      </c>
      <c r="P7" s="441" t="s">
        <v>1135</v>
      </c>
      <c r="Q7" s="318" t="s">
        <v>1110</v>
      </c>
      <c r="R7" s="358">
        <f>'Base Increase'!$A$5</f>
        <v>45748</v>
      </c>
      <c r="S7" s="82" t="s">
        <v>391</v>
      </c>
    </row>
    <row r="8" spans="1:19" s="315" customFormat="1" x14ac:dyDescent="0.25">
      <c r="A8" s="316" t="s">
        <v>1138</v>
      </c>
      <c r="B8" s="317"/>
      <c r="C8" s="317">
        <v>15.26</v>
      </c>
      <c r="D8" s="319">
        <v>15.26</v>
      </c>
      <c r="E8" s="284"/>
      <c r="F8" s="58">
        <f>D8*1.017-0.02</f>
        <v>15.499419999999999</v>
      </c>
      <c r="G8" s="58">
        <v>15.499419999999999</v>
      </c>
      <c r="H8" s="356">
        <v>15.499419999999999</v>
      </c>
      <c r="I8" s="356">
        <v>15.499419999999999</v>
      </c>
      <c r="J8" s="356">
        <v>15.5</v>
      </c>
      <c r="K8" s="356">
        <v>16.275000000000002</v>
      </c>
      <c r="L8" s="356">
        <v>17.05</v>
      </c>
      <c r="M8" s="356">
        <f>L8*(1+'Base Increase'!$A$2)</f>
        <v>17.561500000000002</v>
      </c>
      <c r="N8" s="356">
        <f t="shared" si="0"/>
        <v>17.600000000000001</v>
      </c>
      <c r="O8" s="356" t="s">
        <v>852</v>
      </c>
      <c r="P8" s="441" t="s">
        <v>5</v>
      </c>
      <c r="Q8" s="318" t="s">
        <v>1110</v>
      </c>
      <c r="R8" s="358">
        <f>'Base Increase'!$A$5</f>
        <v>45748</v>
      </c>
      <c r="S8" s="82" t="s">
        <v>391</v>
      </c>
    </row>
    <row r="9" spans="1:19" s="315" customFormat="1" hidden="1" x14ac:dyDescent="0.25">
      <c r="A9" s="316" t="s">
        <v>1102</v>
      </c>
      <c r="B9" s="317"/>
      <c r="C9" s="317"/>
      <c r="D9" s="319"/>
      <c r="E9" s="319"/>
      <c r="F9" s="9"/>
      <c r="G9" s="9"/>
      <c r="H9" s="356"/>
      <c r="I9" s="356">
        <v>0</v>
      </c>
      <c r="J9" s="356">
        <v>0</v>
      </c>
      <c r="K9" s="356">
        <v>0</v>
      </c>
      <c r="L9" s="356"/>
      <c r="M9" s="356">
        <f>L9*(1+'Base Increase'!$A$2)</f>
        <v>0</v>
      </c>
      <c r="N9" s="356">
        <f t="shared" si="0"/>
        <v>0</v>
      </c>
      <c r="O9" s="356" t="s">
        <v>852</v>
      </c>
      <c r="P9" s="441"/>
      <c r="Q9" s="318" t="s">
        <v>1110</v>
      </c>
      <c r="R9" s="358">
        <f>'Base Increase'!$A$5</f>
        <v>45748</v>
      </c>
      <c r="S9" s="82" t="s">
        <v>391</v>
      </c>
    </row>
    <row r="10" spans="1:19" s="315" customFormat="1" hidden="1" x14ac:dyDescent="0.25">
      <c r="A10" s="316" t="s">
        <v>1103</v>
      </c>
      <c r="B10" s="317"/>
      <c r="C10" s="317"/>
      <c r="D10" s="319"/>
      <c r="E10" s="472"/>
      <c r="F10" s="361"/>
      <c r="G10" s="361"/>
      <c r="H10" s="356"/>
      <c r="I10" s="356"/>
      <c r="J10" s="356"/>
      <c r="K10" s="356"/>
      <c r="L10" s="356"/>
      <c r="M10" s="356">
        <f>L10*(1+'Base Increase'!$A$2)</f>
        <v>0</v>
      </c>
      <c r="N10" s="356">
        <f t="shared" ref="N10" si="1">MROUND(M10,0.1)</f>
        <v>0</v>
      </c>
      <c r="O10" s="356" t="s">
        <v>852</v>
      </c>
      <c r="P10" s="441"/>
      <c r="Q10" s="318" t="s">
        <v>1110</v>
      </c>
      <c r="R10" s="358">
        <f>'Base Increase'!$A$5</f>
        <v>45748</v>
      </c>
      <c r="S10" s="82" t="s">
        <v>391</v>
      </c>
    </row>
    <row r="11" spans="1:19" s="7" customFormat="1" x14ac:dyDescent="0.25">
      <c r="A11" s="87" t="s">
        <v>1139</v>
      </c>
      <c r="B11" s="88"/>
      <c r="C11" s="88">
        <v>4</v>
      </c>
      <c r="D11" s="9">
        <v>4</v>
      </c>
      <c r="E11" s="58"/>
      <c r="F11" s="58">
        <f>D11*1.017-0.02</f>
        <v>4.048</v>
      </c>
      <c r="G11" s="58">
        <v>4.048</v>
      </c>
      <c r="H11" s="356">
        <v>4.048</v>
      </c>
      <c r="I11" s="356">
        <v>4.048</v>
      </c>
      <c r="J11" s="356">
        <v>4.05</v>
      </c>
      <c r="K11" s="356">
        <v>4.2525000000000004</v>
      </c>
      <c r="L11" s="356">
        <v>4.5</v>
      </c>
      <c r="M11" s="356">
        <f>L11*(1+'Base Increase'!$A$2)</f>
        <v>4.6349999999999998</v>
      </c>
      <c r="N11" s="356">
        <v>5</v>
      </c>
      <c r="O11" s="356" t="s">
        <v>852</v>
      </c>
      <c r="P11" s="98" t="s">
        <v>1133</v>
      </c>
      <c r="Q11" s="318" t="s">
        <v>1110</v>
      </c>
      <c r="R11" s="358">
        <f>'Base Increase'!$A$5</f>
        <v>45748</v>
      </c>
      <c r="S11" s="82" t="s">
        <v>391</v>
      </c>
    </row>
    <row r="12" spans="1:19" s="315" customFormat="1" x14ac:dyDescent="0.25">
      <c r="A12" s="316" t="s">
        <v>1140</v>
      </c>
      <c r="B12" s="317"/>
      <c r="C12" s="317">
        <v>2</v>
      </c>
      <c r="D12" s="319">
        <v>2</v>
      </c>
      <c r="E12" s="284"/>
      <c r="F12" s="58">
        <f>D12*1.017+0.02</f>
        <v>2.0539999999999998</v>
      </c>
      <c r="G12" s="58">
        <v>2.0539999999999998</v>
      </c>
      <c r="H12" s="356">
        <v>2.0539999999999998</v>
      </c>
      <c r="I12" s="356">
        <v>2.2593999999999999</v>
      </c>
      <c r="J12" s="356">
        <v>2.25</v>
      </c>
      <c r="K12" s="356">
        <v>2.3625000000000003</v>
      </c>
      <c r="L12" s="356">
        <v>2.39</v>
      </c>
      <c r="M12" s="356">
        <f>L12*(1+'Base Increase'!$A$2)</f>
        <v>2.4617</v>
      </c>
      <c r="N12" s="356">
        <f t="shared" si="0"/>
        <v>2.5</v>
      </c>
      <c r="O12" s="356" t="s">
        <v>852</v>
      </c>
      <c r="P12" s="441" t="s">
        <v>1134</v>
      </c>
      <c r="Q12" s="318" t="s">
        <v>1110</v>
      </c>
      <c r="R12" s="358">
        <f>'Base Increase'!$A$5</f>
        <v>45748</v>
      </c>
      <c r="S12" s="82" t="s">
        <v>391</v>
      </c>
    </row>
    <row r="13" spans="1:19" s="315" customFormat="1" x14ac:dyDescent="0.25">
      <c r="A13" s="316" t="s">
        <v>324</v>
      </c>
      <c r="B13" s="317"/>
      <c r="C13" s="317">
        <v>2</v>
      </c>
      <c r="D13" s="319">
        <v>2</v>
      </c>
      <c r="E13" s="284"/>
      <c r="F13" s="58">
        <f>D13*1.017+0.02</f>
        <v>2.0539999999999998</v>
      </c>
      <c r="G13" s="58">
        <v>2.0539999999999998</v>
      </c>
      <c r="H13" s="356">
        <v>2.0539999999999998</v>
      </c>
      <c r="I13" s="356">
        <v>2.2593999999999999</v>
      </c>
      <c r="J13" s="356">
        <v>2.25</v>
      </c>
      <c r="K13" s="356">
        <v>2.3625000000000003</v>
      </c>
      <c r="L13" s="356">
        <v>2.4700000000000002</v>
      </c>
      <c r="M13" s="356">
        <f>L13*(1+'Base Increase'!$A$2)</f>
        <v>2.5441000000000003</v>
      </c>
      <c r="N13" s="356">
        <f t="shared" si="0"/>
        <v>2.5</v>
      </c>
      <c r="O13" s="356" t="s">
        <v>852</v>
      </c>
      <c r="P13" s="441" t="s">
        <v>325</v>
      </c>
      <c r="Q13" s="318" t="s">
        <v>1110</v>
      </c>
      <c r="R13" s="358">
        <f>'Base Increase'!$A$5</f>
        <v>45748</v>
      </c>
      <c r="S13" s="82" t="s">
        <v>391</v>
      </c>
    </row>
    <row r="14" spans="1:19" s="315" customFormat="1" hidden="1" x14ac:dyDescent="0.25">
      <c r="A14" s="316" t="s">
        <v>326</v>
      </c>
      <c r="B14" s="317"/>
      <c r="C14" s="317">
        <v>3</v>
      </c>
      <c r="D14" s="319">
        <v>3</v>
      </c>
      <c r="E14" s="284"/>
      <c r="F14" s="58">
        <f t="shared" ref="F14" si="2">D14*1.017</f>
        <v>3.0509999999999997</v>
      </c>
      <c r="G14" s="58">
        <v>3.0509999999999997</v>
      </c>
      <c r="H14" s="356">
        <v>3.0509999999999997</v>
      </c>
      <c r="I14" s="356">
        <v>3.3561000000000001</v>
      </c>
      <c r="J14" s="356">
        <v>3.35</v>
      </c>
      <c r="K14" s="356">
        <v>3.5175000000000001</v>
      </c>
      <c r="L14" s="356">
        <v>3.55</v>
      </c>
      <c r="M14" s="356">
        <f>L14*(1+'Base Increase'!$A$2)</f>
        <v>3.6564999999999999</v>
      </c>
      <c r="N14" s="356">
        <f t="shared" si="0"/>
        <v>3.7</v>
      </c>
      <c r="O14" s="356" t="s">
        <v>852</v>
      </c>
      <c r="P14" s="441" t="s">
        <v>377</v>
      </c>
      <c r="Q14" s="318" t="s">
        <v>1110</v>
      </c>
      <c r="R14" s="358">
        <f>'Base Increase'!$A$5</f>
        <v>45748</v>
      </c>
      <c r="S14" s="82" t="s">
        <v>391</v>
      </c>
    </row>
    <row r="15" spans="1:19" s="315" customFormat="1" hidden="1" x14ac:dyDescent="0.25">
      <c r="A15" s="316" t="s">
        <v>327</v>
      </c>
      <c r="B15" s="317"/>
      <c r="C15" s="317">
        <v>5</v>
      </c>
      <c r="D15" s="319">
        <v>5</v>
      </c>
      <c r="E15" s="284"/>
      <c r="F15" s="58">
        <f>D15*1.017+0.01</f>
        <v>5.0949999999999989</v>
      </c>
      <c r="G15" s="58">
        <v>5.0949999999999989</v>
      </c>
      <c r="H15" s="356">
        <v>5.0949999999999989</v>
      </c>
      <c r="I15" s="356">
        <v>5.6044999999999989</v>
      </c>
      <c r="J15" s="356">
        <v>5.6000000000000005</v>
      </c>
      <c r="K15" s="356">
        <v>5.8800000000000008</v>
      </c>
      <c r="L15" s="356">
        <v>5.88</v>
      </c>
      <c r="M15" s="356">
        <f>L15*(1+'Base Increase'!$A$2)</f>
        <v>6.0564</v>
      </c>
      <c r="N15" s="356">
        <f t="shared" si="0"/>
        <v>6.1000000000000005</v>
      </c>
      <c r="O15" s="356" t="s">
        <v>852</v>
      </c>
      <c r="P15" s="441" t="s">
        <v>377</v>
      </c>
      <c r="Q15" s="318" t="s">
        <v>1110</v>
      </c>
      <c r="R15" s="358">
        <f>'Base Increase'!$A$5</f>
        <v>45748</v>
      </c>
      <c r="S15" s="82" t="s">
        <v>391</v>
      </c>
    </row>
    <row r="16" spans="1:19" ht="12.75" hidden="1" customHeight="1" x14ac:dyDescent="0.25">
      <c r="A16" s="7"/>
      <c r="B16" s="148"/>
      <c r="C16" s="148"/>
      <c r="D16" s="244"/>
      <c r="E16" s="244"/>
      <c r="F16" s="244"/>
      <c r="G16" s="244"/>
      <c r="H16" s="244"/>
      <c r="I16" s="244"/>
      <c r="J16" s="244"/>
      <c r="K16" s="244"/>
      <c r="L16" s="244"/>
      <c r="M16" s="244"/>
      <c r="N16" s="244"/>
      <c r="O16" s="244"/>
    </row>
    <row r="17" spans="1:15" ht="12.75" hidden="1" customHeight="1" x14ac:dyDescent="0.25">
      <c r="F17" s="244"/>
      <c r="G17" s="244"/>
      <c r="H17" s="244"/>
      <c r="I17" s="244"/>
      <c r="J17" s="244"/>
      <c r="K17" s="244"/>
      <c r="L17" s="244"/>
      <c r="M17" s="244"/>
      <c r="N17" s="244"/>
      <c r="O17" s="244"/>
    </row>
    <row r="18" spans="1:15" hidden="1" x14ac:dyDescent="0.25"/>
    <row r="19" spans="1:15" hidden="1" x14ac:dyDescent="0.25">
      <c r="A19" s="6" t="s">
        <v>946</v>
      </c>
    </row>
  </sheetData>
  <pageMargins left="0.23622047244094491" right="0.23622047244094491" top="0.74803149606299213" bottom="0.74803149606299213" header="0.31496062992125984" footer="0.31496062992125984"/>
  <pageSetup paperSize="9" scale="77" fitToHeight="0" orientation="landscape" r:id="rId1"/>
  <headerFooter>
    <oddFooter>&amp;C&amp;P</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A1:S15"/>
  <sheetViews>
    <sheetView view="pageBreakPreview" zoomScaleNormal="100" zoomScaleSheetLayoutView="100" workbookViewId="0">
      <selection activeCell="U36" sqref="U36"/>
    </sheetView>
  </sheetViews>
  <sheetFormatPr defaultColWidth="9" defaultRowHeight="15.75" x14ac:dyDescent="0.25"/>
  <cols>
    <col min="1" max="1" width="81.25" style="48" customWidth="1"/>
    <col min="2" max="2" width="8.875" style="126" hidden="1" customWidth="1"/>
    <col min="3" max="3" width="8.625" style="127" hidden="1" customWidth="1"/>
    <col min="4" max="12" width="8.625" style="227" hidden="1" customWidth="1"/>
    <col min="13" max="13" width="7.375" style="227" hidden="1" customWidth="1"/>
    <col min="14" max="14" width="8.625" style="227" customWidth="1"/>
    <col min="15" max="15" width="15.875" style="227" hidden="1" customWidth="1"/>
    <col min="16" max="16" width="19.625" style="48" customWidth="1"/>
    <col min="17" max="17" width="8.625" style="48" customWidth="1"/>
    <col min="18" max="18" width="12.625" style="48" customWidth="1"/>
    <col min="19" max="19" width="14.625" style="48" customWidth="1"/>
    <col min="20" max="16384" width="9" style="48"/>
  </cols>
  <sheetData>
    <row r="1" spans="1:19" ht="38.25" x14ac:dyDescent="0.25">
      <c r="A1" s="2" t="s">
        <v>238</v>
      </c>
      <c r="B1" s="4" t="s">
        <v>99</v>
      </c>
      <c r="C1" s="4" t="s">
        <v>8</v>
      </c>
      <c r="D1" s="310" t="s">
        <v>517</v>
      </c>
      <c r="E1" s="309" t="s">
        <v>789</v>
      </c>
      <c r="F1" s="309" t="s">
        <v>790</v>
      </c>
      <c r="G1" s="309" t="s">
        <v>795</v>
      </c>
      <c r="H1" s="54" t="s">
        <v>853</v>
      </c>
      <c r="I1" s="432" t="s">
        <v>919</v>
      </c>
      <c r="J1" s="54" t="s">
        <v>918</v>
      </c>
      <c r="K1" s="432" t="s">
        <v>989</v>
      </c>
      <c r="L1" s="54" t="s">
        <v>990</v>
      </c>
      <c r="M1" s="432" t="s">
        <v>1089</v>
      </c>
      <c r="N1" s="54" t="s">
        <v>1090</v>
      </c>
      <c r="O1" s="309" t="s">
        <v>805</v>
      </c>
      <c r="P1" s="2" t="s">
        <v>216</v>
      </c>
      <c r="Q1" s="2" t="s">
        <v>2</v>
      </c>
      <c r="R1" s="5" t="s">
        <v>3</v>
      </c>
      <c r="S1" s="3" t="s">
        <v>1</v>
      </c>
    </row>
    <row r="2" spans="1:19" x14ac:dyDescent="0.25">
      <c r="A2" s="2"/>
      <c r="B2" s="4"/>
      <c r="C2" s="4"/>
      <c r="D2" s="310"/>
      <c r="E2" s="435"/>
      <c r="F2" s="435"/>
      <c r="G2" s="435"/>
      <c r="H2" s="433"/>
      <c r="I2" s="66"/>
      <c r="J2" s="434"/>
      <c r="K2" s="66"/>
      <c r="L2" s="434"/>
      <c r="M2" s="471"/>
      <c r="N2" s="471"/>
      <c r="O2" s="435"/>
      <c r="P2" s="2"/>
      <c r="Q2" s="2"/>
      <c r="R2" s="5"/>
      <c r="S2" s="3"/>
    </row>
    <row r="3" spans="1:19" ht="12.75" customHeight="1" x14ac:dyDescent="0.25">
      <c r="A3" s="50" t="s">
        <v>239</v>
      </c>
      <c r="B3" s="52"/>
      <c r="C3" s="120">
        <v>2</v>
      </c>
      <c r="D3" s="120">
        <v>2</v>
      </c>
      <c r="E3" s="284">
        <v>2.06</v>
      </c>
      <c r="F3" s="58">
        <v>2.1</v>
      </c>
      <c r="G3" s="58">
        <v>2.15</v>
      </c>
      <c r="H3" s="356">
        <v>2.2000000000000002</v>
      </c>
      <c r="I3" s="356">
        <v>2.4200000000000004</v>
      </c>
      <c r="J3" s="356">
        <v>2.25</v>
      </c>
      <c r="K3" s="356">
        <f>J3*(1+'Base Increase'!$A$2)</f>
        <v>2.3174999999999999</v>
      </c>
      <c r="L3" s="356">
        <v>2.2999999999999998</v>
      </c>
      <c r="M3" s="356">
        <f>L3*(1+'Base Increase'!$A$2)</f>
        <v>2.3689999999999998</v>
      </c>
      <c r="N3" s="356">
        <v>2.35</v>
      </c>
      <c r="O3" s="287" t="s">
        <v>1142</v>
      </c>
      <c r="P3" s="50" t="s">
        <v>244</v>
      </c>
      <c r="Q3" s="50" t="s">
        <v>378</v>
      </c>
      <c r="R3" s="358">
        <v>45870</v>
      </c>
      <c r="S3" s="50" t="s">
        <v>391</v>
      </c>
    </row>
    <row r="4" spans="1:19" ht="12.75" customHeight="1" x14ac:dyDescent="0.25">
      <c r="A4" s="50" t="s">
        <v>240</v>
      </c>
      <c r="B4" s="52"/>
      <c r="C4" s="120">
        <v>2.2000000000000002</v>
      </c>
      <c r="D4" s="120">
        <v>2.2000000000000002</v>
      </c>
      <c r="E4" s="284">
        <v>2.2999999999999998</v>
      </c>
      <c r="F4" s="58">
        <v>2.35</v>
      </c>
      <c r="G4" s="58">
        <v>2.4</v>
      </c>
      <c r="H4" s="356">
        <v>2.5</v>
      </c>
      <c r="I4" s="356">
        <v>2.75</v>
      </c>
      <c r="J4" s="356">
        <v>2.5</v>
      </c>
      <c r="K4" s="356">
        <f>J4*(1+'Base Increase'!$A$2)</f>
        <v>2.5750000000000002</v>
      </c>
      <c r="L4" s="356">
        <v>2.5</v>
      </c>
      <c r="M4" s="356">
        <f>L4*(1+'Base Increase'!$A$2)</f>
        <v>2.5750000000000002</v>
      </c>
      <c r="N4" s="356">
        <v>2.5499999999999998</v>
      </c>
      <c r="O4" s="287" t="s">
        <v>1142</v>
      </c>
      <c r="P4" s="50" t="s">
        <v>244</v>
      </c>
      <c r="Q4" s="50" t="s">
        <v>378</v>
      </c>
      <c r="R4" s="358">
        <v>45870</v>
      </c>
      <c r="S4" s="50" t="s">
        <v>391</v>
      </c>
    </row>
    <row r="5" spans="1:19" ht="12.75" customHeight="1" x14ac:dyDescent="0.25">
      <c r="A5" s="50" t="s">
        <v>241</v>
      </c>
      <c r="B5" s="52"/>
      <c r="C5" s="120">
        <v>3</v>
      </c>
      <c r="D5" s="120">
        <v>3</v>
      </c>
      <c r="E5" s="284">
        <v>3.09</v>
      </c>
      <c r="F5" s="58">
        <v>3.1</v>
      </c>
      <c r="G5" s="58">
        <v>3.1</v>
      </c>
      <c r="H5" s="356">
        <v>3.2</v>
      </c>
      <c r="I5" s="356">
        <v>3.5200000000000005</v>
      </c>
      <c r="J5" s="356">
        <v>3.2</v>
      </c>
      <c r="K5" s="356">
        <f>J5*(1+'Base Increase'!$A$2)</f>
        <v>3.2960000000000003</v>
      </c>
      <c r="L5" s="356">
        <f t="shared" ref="L5:L13" si="0">MROUND(K5,0.1)</f>
        <v>3.3000000000000003</v>
      </c>
      <c r="M5" s="356">
        <f>L5*(1+'Base Increase'!$A$2)</f>
        <v>3.3990000000000005</v>
      </c>
      <c r="N5" s="356">
        <v>3.45</v>
      </c>
      <c r="O5" s="287" t="s">
        <v>1142</v>
      </c>
      <c r="P5" s="50" t="s">
        <v>244</v>
      </c>
      <c r="Q5" s="50" t="s">
        <v>378</v>
      </c>
      <c r="R5" s="358">
        <v>45870</v>
      </c>
      <c r="S5" s="50" t="s">
        <v>391</v>
      </c>
    </row>
    <row r="6" spans="1:19" ht="12.75" customHeight="1" x14ac:dyDescent="0.25">
      <c r="A6" s="50" t="s">
        <v>242</v>
      </c>
      <c r="B6" s="52"/>
      <c r="C6" s="120">
        <v>0.2</v>
      </c>
      <c r="D6" s="120">
        <v>0.2</v>
      </c>
      <c r="E6" s="284">
        <v>0.20600000000000002</v>
      </c>
      <c r="F6" s="58">
        <v>0.2</v>
      </c>
      <c r="G6" s="58">
        <v>0.25</v>
      </c>
      <c r="H6" s="356">
        <v>0.25</v>
      </c>
      <c r="I6" s="356">
        <v>0.27500000000000002</v>
      </c>
      <c r="J6" s="356">
        <v>0.28000000000000003</v>
      </c>
      <c r="K6" s="356">
        <f>J6*(1+'Base Increase'!$A$2)</f>
        <v>0.28840000000000005</v>
      </c>
      <c r="L6" s="356">
        <v>0.31</v>
      </c>
      <c r="M6" s="356">
        <f>L6*(1+'Base Increase'!$A$2)</f>
        <v>0.31930000000000003</v>
      </c>
      <c r="N6" s="356">
        <v>0.3</v>
      </c>
      <c r="O6" s="287" t="s">
        <v>1142</v>
      </c>
      <c r="P6" s="50" t="s">
        <v>245</v>
      </c>
      <c r="Q6" s="50" t="s">
        <v>378</v>
      </c>
      <c r="R6" s="358">
        <v>45870</v>
      </c>
      <c r="S6" s="50" t="s">
        <v>391</v>
      </c>
    </row>
    <row r="7" spans="1:19" ht="12.75" hidden="1" customHeight="1" x14ac:dyDescent="0.25">
      <c r="A7" s="50" t="s">
        <v>762</v>
      </c>
      <c r="B7" s="52"/>
      <c r="C7" s="120"/>
      <c r="D7" s="228" t="s">
        <v>120</v>
      </c>
      <c r="E7" s="228" t="s">
        <v>120</v>
      </c>
      <c r="F7" s="138" t="s">
        <v>120</v>
      </c>
      <c r="G7" s="138" t="s">
        <v>120</v>
      </c>
      <c r="H7" s="138" t="s">
        <v>120</v>
      </c>
      <c r="I7" s="138" t="s">
        <v>120</v>
      </c>
      <c r="J7" s="138" t="s">
        <v>120</v>
      </c>
      <c r="K7" s="138" t="s">
        <v>120</v>
      </c>
      <c r="L7" s="138" t="s">
        <v>120</v>
      </c>
      <c r="M7" s="138"/>
      <c r="N7" s="138" t="s">
        <v>120</v>
      </c>
      <c r="O7" s="287" t="s">
        <v>1142</v>
      </c>
      <c r="P7" s="50" t="s">
        <v>756</v>
      </c>
      <c r="Q7" s="50" t="s">
        <v>378</v>
      </c>
      <c r="R7" s="358">
        <v>45870</v>
      </c>
      <c r="S7" s="50" t="s">
        <v>391</v>
      </c>
    </row>
    <row r="8" spans="1:19" ht="12.75" hidden="1" customHeight="1" x14ac:dyDescent="0.25">
      <c r="A8" s="50" t="s">
        <v>763</v>
      </c>
      <c r="B8" s="52"/>
      <c r="C8" s="120"/>
      <c r="D8" s="228" t="s">
        <v>120</v>
      </c>
      <c r="E8" s="228" t="s">
        <v>120</v>
      </c>
      <c r="F8" s="138" t="s">
        <v>120</v>
      </c>
      <c r="G8" s="138" t="s">
        <v>120</v>
      </c>
      <c r="H8" s="138" t="s">
        <v>120</v>
      </c>
      <c r="I8" s="138" t="s">
        <v>120</v>
      </c>
      <c r="J8" s="138" t="s">
        <v>120</v>
      </c>
      <c r="K8" s="138" t="s">
        <v>120</v>
      </c>
      <c r="L8" s="138" t="s">
        <v>120</v>
      </c>
      <c r="M8" s="138"/>
      <c r="N8" s="138" t="s">
        <v>120</v>
      </c>
      <c r="O8" s="287" t="s">
        <v>1142</v>
      </c>
      <c r="P8" s="50" t="s">
        <v>756</v>
      </c>
      <c r="Q8" s="50" t="s">
        <v>378</v>
      </c>
      <c r="R8" s="358">
        <v>45870</v>
      </c>
      <c r="S8" s="50" t="s">
        <v>391</v>
      </c>
    </row>
    <row r="9" spans="1:19" ht="12.75" hidden="1" customHeight="1" x14ac:dyDescent="0.25">
      <c r="A9" s="50" t="s">
        <v>759</v>
      </c>
      <c r="B9" s="52"/>
      <c r="C9" s="120"/>
      <c r="D9" s="120">
        <v>280</v>
      </c>
      <c r="E9" s="284">
        <v>288.40000000000003</v>
      </c>
      <c r="F9" s="58">
        <v>289</v>
      </c>
      <c r="G9" s="58">
        <v>0</v>
      </c>
      <c r="H9" s="356">
        <v>0</v>
      </c>
      <c r="I9" s="356">
        <v>0</v>
      </c>
      <c r="J9" s="356">
        <v>0</v>
      </c>
      <c r="K9" s="356">
        <f>J9*(1+'Base Increase'!$A$2)</f>
        <v>0</v>
      </c>
      <c r="L9" s="356">
        <f t="shared" si="0"/>
        <v>0</v>
      </c>
      <c r="M9" s="356">
        <f>L9*(1+'Base Increase'!$A$2)</f>
        <v>0</v>
      </c>
      <c r="N9" s="356">
        <f t="shared" ref="N9:N13" si="1">MROUND(M9,0.1)</f>
        <v>0</v>
      </c>
      <c r="O9" s="287" t="s">
        <v>1142</v>
      </c>
      <c r="P9" s="50" t="s">
        <v>764</v>
      </c>
      <c r="Q9" s="50" t="s">
        <v>378</v>
      </c>
      <c r="R9" s="358">
        <v>45870</v>
      </c>
      <c r="S9" s="50" t="s">
        <v>391</v>
      </c>
    </row>
    <row r="10" spans="1:19" ht="12.75" hidden="1" customHeight="1" x14ac:dyDescent="0.25">
      <c r="A10" s="50" t="s">
        <v>757</v>
      </c>
      <c r="B10" s="52"/>
      <c r="C10" s="120"/>
      <c r="D10" s="120">
        <v>240</v>
      </c>
      <c r="E10" s="284">
        <v>247.20000000000002</v>
      </c>
      <c r="F10" s="58">
        <v>248</v>
      </c>
      <c r="G10" s="58">
        <v>0</v>
      </c>
      <c r="H10" s="356">
        <v>0</v>
      </c>
      <c r="I10" s="356">
        <v>0</v>
      </c>
      <c r="J10" s="356">
        <v>0</v>
      </c>
      <c r="K10" s="356">
        <f>J10*(1+'Base Increase'!$A$2)</f>
        <v>0</v>
      </c>
      <c r="L10" s="356">
        <f t="shared" si="0"/>
        <v>0</v>
      </c>
      <c r="M10" s="356">
        <f>L10*(1+'Base Increase'!$A$2)</f>
        <v>0</v>
      </c>
      <c r="N10" s="356">
        <f t="shared" si="1"/>
        <v>0</v>
      </c>
      <c r="O10" s="287" t="s">
        <v>1142</v>
      </c>
      <c r="P10" s="50" t="s">
        <v>758</v>
      </c>
      <c r="Q10" s="50" t="s">
        <v>378</v>
      </c>
      <c r="R10" s="358">
        <v>45870</v>
      </c>
      <c r="S10" s="50" t="s">
        <v>391</v>
      </c>
    </row>
    <row r="11" spans="1:19" ht="12.75" hidden="1" customHeight="1" x14ac:dyDescent="0.25">
      <c r="A11" s="50" t="s">
        <v>760</v>
      </c>
      <c r="B11" s="52"/>
      <c r="C11" s="120"/>
      <c r="D11" s="120">
        <v>196</v>
      </c>
      <c r="E11" s="284">
        <v>201.88</v>
      </c>
      <c r="F11" s="58">
        <v>202</v>
      </c>
      <c r="G11" s="58">
        <v>0</v>
      </c>
      <c r="H11" s="356">
        <v>0</v>
      </c>
      <c r="I11" s="356">
        <v>0</v>
      </c>
      <c r="J11" s="356">
        <v>0</v>
      </c>
      <c r="K11" s="356">
        <f>J11*(1+'Base Increase'!$A$2)</f>
        <v>0</v>
      </c>
      <c r="L11" s="356">
        <f t="shared" si="0"/>
        <v>0</v>
      </c>
      <c r="M11" s="356">
        <f>L11*(1+'Base Increase'!$A$2)</f>
        <v>0</v>
      </c>
      <c r="N11" s="356">
        <f t="shared" si="1"/>
        <v>0</v>
      </c>
      <c r="O11" s="287" t="s">
        <v>1142</v>
      </c>
      <c r="P11" s="50" t="s">
        <v>764</v>
      </c>
      <c r="Q11" s="50" t="s">
        <v>378</v>
      </c>
      <c r="R11" s="358">
        <v>45870</v>
      </c>
      <c r="S11" s="50" t="s">
        <v>391</v>
      </c>
    </row>
    <row r="12" spans="1:19" ht="12.75" hidden="1" customHeight="1" x14ac:dyDescent="0.25">
      <c r="A12" s="50" t="s">
        <v>761</v>
      </c>
      <c r="B12" s="52"/>
      <c r="C12" s="120"/>
      <c r="D12" s="120">
        <v>168</v>
      </c>
      <c r="E12" s="284">
        <v>173.04</v>
      </c>
      <c r="F12" s="58">
        <v>174</v>
      </c>
      <c r="G12" s="58">
        <v>0</v>
      </c>
      <c r="H12" s="356">
        <v>0</v>
      </c>
      <c r="I12" s="356">
        <v>0</v>
      </c>
      <c r="J12" s="356">
        <v>0</v>
      </c>
      <c r="K12" s="356">
        <f>J12*(1+'Base Increase'!$A$2)</f>
        <v>0</v>
      </c>
      <c r="L12" s="356">
        <f t="shared" si="0"/>
        <v>0</v>
      </c>
      <c r="M12" s="356">
        <f>L12*(1+'Base Increase'!$A$2)</f>
        <v>0</v>
      </c>
      <c r="N12" s="356">
        <f t="shared" si="1"/>
        <v>0</v>
      </c>
      <c r="O12" s="287" t="s">
        <v>1142</v>
      </c>
      <c r="P12" s="50" t="s">
        <v>758</v>
      </c>
      <c r="Q12" s="50" t="s">
        <v>378</v>
      </c>
      <c r="R12" s="358">
        <v>45870</v>
      </c>
      <c r="S12" s="50" t="s">
        <v>391</v>
      </c>
    </row>
    <row r="13" spans="1:19" ht="12.75" customHeight="1" x14ac:dyDescent="0.25">
      <c r="A13" s="50" t="s">
        <v>243</v>
      </c>
      <c r="B13" s="52"/>
      <c r="C13" s="120">
        <v>10</v>
      </c>
      <c r="D13" s="120">
        <v>10</v>
      </c>
      <c r="E13" s="284">
        <v>10.3</v>
      </c>
      <c r="F13" s="58">
        <v>10.5</v>
      </c>
      <c r="G13" s="58">
        <v>5</v>
      </c>
      <c r="H13" s="356">
        <v>5</v>
      </c>
      <c r="I13" s="356">
        <v>5.5</v>
      </c>
      <c r="J13" s="356">
        <v>5</v>
      </c>
      <c r="K13" s="356">
        <f>J13*(1+'Base Increase'!$A$2)</f>
        <v>5.15</v>
      </c>
      <c r="L13" s="356">
        <f t="shared" si="0"/>
        <v>5.2</v>
      </c>
      <c r="M13" s="356">
        <f>L13*(1+'Base Increase'!$A$2)</f>
        <v>5.3560000000000008</v>
      </c>
      <c r="N13" s="356">
        <f t="shared" si="1"/>
        <v>5.4</v>
      </c>
      <c r="O13" s="287" t="s">
        <v>808</v>
      </c>
      <c r="P13" s="50" t="s">
        <v>246</v>
      </c>
      <c r="Q13" s="50" t="s">
        <v>378</v>
      </c>
      <c r="R13" s="358">
        <v>45870</v>
      </c>
      <c r="S13" s="50" t="s">
        <v>391</v>
      </c>
    </row>
    <row r="14" spans="1:19" ht="12.75" customHeight="1" x14ac:dyDescent="0.25">
      <c r="A14" s="40"/>
      <c r="B14" s="41"/>
      <c r="C14" s="49"/>
      <c r="D14" s="225"/>
      <c r="E14" s="225"/>
      <c r="F14" s="225"/>
      <c r="G14" s="225"/>
      <c r="H14" s="225"/>
      <c r="I14" s="225"/>
      <c r="J14" s="225"/>
      <c r="K14" s="225"/>
      <c r="L14" s="225"/>
      <c r="M14" s="225"/>
      <c r="N14" s="225"/>
      <c r="O14" s="225"/>
      <c r="P14" s="40"/>
      <c r="Q14" s="40"/>
      <c r="R14" s="146"/>
      <c r="S14" s="40"/>
    </row>
    <row r="15" spans="1:19" ht="16.5" customHeight="1" x14ac:dyDescent="0.25">
      <c r="A15" s="147" t="s">
        <v>480</v>
      </c>
    </row>
  </sheetData>
  <hyperlinks>
    <hyperlink ref="A15" r:id="rId1" xr:uid="{00000000-0004-0000-1000-000000000000}"/>
  </hyperlinks>
  <pageMargins left="0.23622047244094491" right="0.23622047244094491" top="0.74803149606299213" bottom="0.74803149606299213" header="0.31496062992125984" footer="0.31496062992125984"/>
  <pageSetup paperSize="9" scale="90" fitToHeight="0" orientation="landscape" r:id="rId2"/>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1:R25"/>
  <sheetViews>
    <sheetView zoomScale="103" zoomScaleNormal="103" zoomScaleSheetLayoutView="100" workbookViewId="0">
      <selection activeCell="M15" sqref="M15"/>
    </sheetView>
  </sheetViews>
  <sheetFormatPr defaultColWidth="9" defaultRowHeight="15.75" x14ac:dyDescent="0.25"/>
  <cols>
    <col min="1" max="1" width="81.25" style="48" customWidth="1"/>
    <col min="2" max="2" width="8.875" style="126" hidden="1" customWidth="1"/>
    <col min="3" max="3" width="8.625" style="127" hidden="1" customWidth="1"/>
    <col min="4" max="6" width="8.625" style="227" hidden="1" customWidth="1"/>
    <col min="7" max="12" width="12.125" style="227" hidden="1" customWidth="1"/>
    <col min="13" max="13" width="12.125" style="227" customWidth="1"/>
    <col min="14" max="14" width="15.375" style="227" hidden="1" customWidth="1"/>
    <col min="15" max="15" width="19.625" style="48" customWidth="1"/>
    <col min="16" max="16" width="8.625" style="48" customWidth="1"/>
    <col min="17" max="17" width="12.625" style="48" customWidth="1"/>
    <col min="18" max="18" width="14.625" style="48" customWidth="1"/>
    <col min="19" max="16384" width="9" style="48"/>
  </cols>
  <sheetData>
    <row r="1" spans="1:18" ht="30" customHeight="1" x14ac:dyDescent="0.25">
      <c r="A1" s="2" t="s">
        <v>780</v>
      </c>
      <c r="B1" s="4" t="s">
        <v>99</v>
      </c>
      <c r="C1" s="4" t="s">
        <v>8</v>
      </c>
      <c r="D1" s="4" t="s">
        <v>517</v>
      </c>
      <c r="E1" s="54" t="s">
        <v>788</v>
      </c>
      <c r="F1" s="54" t="s">
        <v>794</v>
      </c>
      <c r="G1" s="54" t="s">
        <v>853</v>
      </c>
      <c r="H1" s="432" t="s">
        <v>919</v>
      </c>
      <c r="I1" s="54" t="s">
        <v>918</v>
      </c>
      <c r="J1" s="432" t="s">
        <v>989</v>
      </c>
      <c r="K1" s="54" t="s">
        <v>991</v>
      </c>
      <c r="L1" s="432" t="s">
        <v>1089</v>
      </c>
      <c r="M1" s="54" t="s">
        <v>1090</v>
      </c>
      <c r="N1" s="54" t="s">
        <v>805</v>
      </c>
      <c r="O1" s="2" t="s">
        <v>216</v>
      </c>
      <c r="P1" s="2" t="s">
        <v>2</v>
      </c>
      <c r="Q1" s="5" t="s">
        <v>3</v>
      </c>
      <c r="R1" s="3" t="s">
        <v>1</v>
      </c>
    </row>
    <row r="2" spans="1:18" s="479" customFormat="1" ht="12.75" customHeight="1" x14ac:dyDescent="0.25">
      <c r="A2" s="69" t="s">
        <v>772</v>
      </c>
      <c r="B2" s="62"/>
      <c r="C2" s="62"/>
      <c r="D2" s="477"/>
      <c r="E2" s="477"/>
      <c r="F2" s="477"/>
      <c r="G2" s="477"/>
      <c r="H2" s="477"/>
      <c r="I2" s="477"/>
      <c r="J2" s="477"/>
      <c r="K2" s="477"/>
      <c r="L2" s="477"/>
      <c r="M2" s="477"/>
      <c r="N2" s="477"/>
      <c r="O2" s="478"/>
      <c r="P2" s="83"/>
      <c r="Q2" s="84"/>
      <c r="R2" s="183"/>
    </row>
    <row r="3" spans="1:18" ht="12.75" customHeight="1" x14ac:dyDescent="0.25">
      <c r="A3" s="82" t="s">
        <v>82</v>
      </c>
      <c r="B3" s="82"/>
      <c r="C3" s="86"/>
      <c r="D3" s="361">
        <v>0.25</v>
      </c>
      <c r="E3" s="356">
        <v>0.3</v>
      </c>
      <c r="F3" s="356">
        <v>0.4</v>
      </c>
      <c r="G3" s="356">
        <v>0.5</v>
      </c>
      <c r="H3" s="356">
        <v>0.55000000000000004</v>
      </c>
      <c r="I3" s="356">
        <v>0.60000000000000009</v>
      </c>
      <c r="J3" s="356">
        <v>0.63000000000000012</v>
      </c>
      <c r="K3" s="356">
        <v>0.60000000000000009</v>
      </c>
      <c r="L3" s="356">
        <f>K3*(1+'Base Increase'!$A$2)</f>
        <v>0.6180000000000001</v>
      </c>
      <c r="M3" s="356">
        <f t="shared" ref="M3:M21" si="0">MROUND(L3,0.1)</f>
        <v>0.60000000000000009</v>
      </c>
      <c r="N3" s="284" t="s">
        <v>811</v>
      </c>
      <c r="O3" s="82" t="s">
        <v>76</v>
      </c>
      <c r="P3" s="50" t="s">
        <v>4</v>
      </c>
      <c r="Q3" s="358">
        <f>'Base Increase'!$A$5</f>
        <v>45748</v>
      </c>
      <c r="R3" s="50" t="s">
        <v>391</v>
      </c>
    </row>
    <row r="4" spans="1:18" ht="12.75" customHeight="1" x14ac:dyDescent="0.25">
      <c r="A4" s="8" t="s">
        <v>83</v>
      </c>
      <c r="B4" s="8"/>
      <c r="C4" s="9"/>
      <c r="D4" s="360">
        <v>0.35</v>
      </c>
      <c r="E4" s="356">
        <v>0.4</v>
      </c>
      <c r="F4" s="356">
        <v>0.5</v>
      </c>
      <c r="G4" s="356">
        <v>0.6</v>
      </c>
      <c r="H4" s="356">
        <v>0.66</v>
      </c>
      <c r="I4" s="356">
        <v>0.70000000000000007</v>
      </c>
      <c r="J4" s="356">
        <v>0.7350000000000001</v>
      </c>
      <c r="K4" s="356">
        <v>0.70000000000000007</v>
      </c>
      <c r="L4" s="356">
        <f>K4*(1+'Base Increase'!$A$2)</f>
        <v>0.72100000000000009</v>
      </c>
      <c r="M4" s="356">
        <f t="shared" si="0"/>
        <v>0.70000000000000007</v>
      </c>
      <c r="N4" s="284" t="s">
        <v>811</v>
      </c>
      <c r="O4" s="8" t="s">
        <v>76</v>
      </c>
      <c r="P4" s="50" t="s">
        <v>4</v>
      </c>
      <c r="Q4" s="358">
        <f>'Base Increase'!$A$5</f>
        <v>45748</v>
      </c>
      <c r="R4" s="50" t="s">
        <v>391</v>
      </c>
    </row>
    <row r="5" spans="1:18" ht="12.75" customHeight="1" x14ac:dyDescent="0.25">
      <c r="A5" s="8" t="s">
        <v>84</v>
      </c>
      <c r="B5" s="8"/>
      <c r="C5" s="9"/>
      <c r="D5" s="360">
        <v>0.45</v>
      </c>
      <c r="E5" s="356">
        <v>0.5</v>
      </c>
      <c r="F5" s="356">
        <v>0.6</v>
      </c>
      <c r="G5" s="356">
        <v>0.8</v>
      </c>
      <c r="H5" s="356">
        <v>0.88000000000000012</v>
      </c>
      <c r="I5" s="356">
        <v>0.9</v>
      </c>
      <c r="J5" s="356">
        <v>0.94500000000000006</v>
      </c>
      <c r="K5" s="356">
        <v>0.9</v>
      </c>
      <c r="L5" s="356">
        <f>K5*(1+'Base Increase'!$A$2)</f>
        <v>0.92700000000000005</v>
      </c>
      <c r="M5" s="356">
        <f t="shared" si="0"/>
        <v>0.9</v>
      </c>
      <c r="N5" s="284" t="s">
        <v>811</v>
      </c>
      <c r="O5" s="8" t="s">
        <v>76</v>
      </c>
      <c r="P5" s="50" t="s">
        <v>4</v>
      </c>
      <c r="Q5" s="358">
        <f>'Base Increase'!$A$5</f>
        <v>45748</v>
      </c>
      <c r="R5" s="50" t="s">
        <v>391</v>
      </c>
    </row>
    <row r="6" spans="1:18" ht="12.75" customHeight="1" x14ac:dyDescent="0.25">
      <c r="A6" s="8" t="s">
        <v>85</v>
      </c>
      <c r="B6" s="8"/>
      <c r="C6" s="9"/>
      <c r="D6" s="360">
        <v>0.55000000000000004</v>
      </c>
      <c r="E6" s="356">
        <v>0.6</v>
      </c>
      <c r="F6" s="356">
        <v>0.7</v>
      </c>
      <c r="G6" s="356">
        <v>0.9</v>
      </c>
      <c r="H6" s="356">
        <v>0.9900000000000001</v>
      </c>
      <c r="I6" s="356">
        <v>1</v>
      </c>
      <c r="J6" s="356">
        <v>1.05</v>
      </c>
      <c r="K6" s="356">
        <v>1.1000000000000001</v>
      </c>
      <c r="L6" s="356">
        <f>K6*(1+'Base Increase'!$A$2)</f>
        <v>1.1330000000000002</v>
      </c>
      <c r="M6" s="356">
        <f t="shared" si="0"/>
        <v>1.1000000000000001</v>
      </c>
      <c r="N6" s="284" t="s">
        <v>811</v>
      </c>
      <c r="O6" s="8" t="s">
        <v>76</v>
      </c>
      <c r="P6" s="50" t="s">
        <v>4</v>
      </c>
      <c r="Q6" s="358">
        <f>'Base Increase'!$A$5</f>
        <v>45748</v>
      </c>
      <c r="R6" s="50" t="s">
        <v>391</v>
      </c>
    </row>
    <row r="7" spans="1:18" ht="12.75" hidden="1" customHeight="1" x14ac:dyDescent="0.25">
      <c r="A7" s="50" t="s">
        <v>773</v>
      </c>
      <c r="B7" s="52"/>
      <c r="C7" s="120"/>
      <c r="D7" s="528" t="s">
        <v>774</v>
      </c>
      <c r="E7" s="529"/>
      <c r="F7" s="529"/>
      <c r="G7" s="530"/>
      <c r="H7" s="356"/>
      <c r="I7" s="356"/>
      <c r="J7" s="356"/>
      <c r="K7" s="356"/>
      <c r="L7" s="356">
        <f>K7*(1+'Base Increase'!$A$2)</f>
        <v>0</v>
      </c>
      <c r="M7" s="356">
        <f t="shared" si="0"/>
        <v>0</v>
      </c>
      <c r="N7" s="284" t="s">
        <v>811</v>
      </c>
      <c r="O7" s="50"/>
      <c r="P7" s="50"/>
      <c r="Q7" s="51"/>
      <c r="R7" s="50"/>
    </row>
    <row r="8" spans="1:18" ht="12.75" customHeight="1" x14ac:dyDescent="0.25">
      <c r="A8" s="8" t="s">
        <v>494</v>
      </c>
      <c r="B8" s="52"/>
      <c r="C8" s="120"/>
      <c r="D8" s="360">
        <v>6.95</v>
      </c>
      <c r="E8" s="356">
        <v>7.2</v>
      </c>
      <c r="F8" s="356">
        <v>7.3</v>
      </c>
      <c r="G8" s="356">
        <v>7.5</v>
      </c>
      <c r="H8" s="356">
        <v>8.25</v>
      </c>
      <c r="I8" s="356">
        <v>8.3000000000000007</v>
      </c>
      <c r="J8" s="356">
        <v>8.7150000000000016</v>
      </c>
      <c r="K8" s="356">
        <v>8.7000000000000011</v>
      </c>
      <c r="L8" s="356">
        <f>K8*(1+'Base Increase'!$A$2)</f>
        <v>8.9610000000000021</v>
      </c>
      <c r="M8" s="356">
        <f t="shared" si="0"/>
        <v>9</v>
      </c>
      <c r="N8" s="284" t="s">
        <v>811</v>
      </c>
      <c r="O8" s="50" t="s">
        <v>79</v>
      </c>
      <c r="P8" s="50" t="s">
        <v>4</v>
      </c>
      <c r="Q8" s="358">
        <f>'Base Increase'!$A$5</f>
        <v>45748</v>
      </c>
      <c r="R8" s="50" t="s">
        <v>391</v>
      </c>
    </row>
    <row r="9" spans="1:18" ht="12.75" customHeight="1" x14ac:dyDescent="0.25">
      <c r="A9" s="185"/>
      <c r="B9" s="186"/>
      <c r="C9" s="276"/>
      <c r="D9" s="181"/>
      <c r="E9" s="181"/>
      <c r="F9" s="181"/>
      <c r="G9" s="356"/>
      <c r="H9" s="356"/>
      <c r="I9" s="356"/>
      <c r="J9" s="356"/>
      <c r="K9" s="356"/>
      <c r="L9" s="356"/>
      <c r="M9" s="356"/>
      <c r="N9" s="276"/>
      <c r="O9" s="185"/>
      <c r="P9" s="185"/>
      <c r="Q9" s="277"/>
      <c r="R9" s="185"/>
    </row>
    <row r="10" spans="1:18" s="479" customFormat="1" ht="12.75" customHeight="1" x14ac:dyDescent="0.25">
      <c r="A10" s="69" t="s">
        <v>775</v>
      </c>
      <c r="B10" s="62"/>
      <c r="C10" s="62"/>
      <c r="D10" s="477"/>
      <c r="E10" s="477"/>
      <c r="F10" s="477"/>
      <c r="G10" s="477"/>
      <c r="H10" s="477"/>
      <c r="I10" s="477"/>
      <c r="J10" s="477"/>
      <c r="K10" s="477"/>
      <c r="L10" s="477"/>
      <c r="M10" s="477"/>
      <c r="N10" s="477"/>
      <c r="O10" s="478"/>
      <c r="P10" s="83"/>
      <c r="Q10" s="84"/>
      <c r="R10" s="183"/>
    </row>
    <row r="11" spans="1:18" s="278" customFormat="1" ht="12.75" customHeight="1" x14ac:dyDescent="0.25">
      <c r="A11" s="357" t="s">
        <v>776</v>
      </c>
      <c r="B11" s="52">
        <v>13.15</v>
      </c>
      <c r="C11" s="120"/>
      <c r="D11" s="360">
        <v>13.15</v>
      </c>
      <c r="E11" s="360">
        <v>13.5</v>
      </c>
      <c r="F11" s="360">
        <v>13.7</v>
      </c>
      <c r="G11" s="356">
        <v>14.100000000000001</v>
      </c>
      <c r="H11" s="356">
        <v>15.510000000000003</v>
      </c>
      <c r="I11" s="356">
        <v>15.5</v>
      </c>
      <c r="J11" s="356">
        <v>16.275000000000002</v>
      </c>
      <c r="K11" s="356">
        <v>16.3</v>
      </c>
      <c r="L11" s="356">
        <f>K11*(1+'Base Increase'!$A$2)</f>
        <v>16.789000000000001</v>
      </c>
      <c r="M11" s="356">
        <f t="shared" si="0"/>
        <v>16.8</v>
      </c>
      <c r="N11" s="120" t="s">
        <v>811</v>
      </c>
      <c r="O11" s="357"/>
      <c r="P11" s="357"/>
      <c r="Q11" s="358">
        <f>'Base Increase'!$A$5</f>
        <v>45748</v>
      </c>
      <c r="R11" s="357"/>
    </row>
    <row r="12" spans="1:18" s="278" customFormat="1" ht="12.75" customHeight="1" x14ac:dyDescent="0.25">
      <c r="A12" s="357" t="s">
        <v>777</v>
      </c>
      <c r="B12" s="52">
        <v>14.55</v>
      </c>
      <c r="C12" s="120"/>
      <c r="D12" s="360">
        <v>14.55</v>
      </c>
      <c r="E12" s="360">
        <v>15</v>
      </c>
      <c r="F12" s="360">
        <v>15.2</v>
      </c>
      <c r="G12" s="356">
        <v>15.700000000000001</v>
      </c>
      <c r="H12" s="356">
        <v>17.270000000000003</v>
      </c>
      <c r="I12" s="356">
        <v>17.3</v>
      </c>
      <c r="J12" s="356">
        <v>18.165000000000003</v>
      </c>
      <c r="K12" s="356">
        <v>18.2</v>
      </c>
      <c r="L12" s="356">
        <f>K12*(1+'Base Increase'!$A$2)</f>
        <v>18.745999999999999</v>
      </c>
      <c r="M12" s="356">
        <f t="shared" si="0"/>
        <v>18.7</v>
      </c>
      <c r="N12" s="120" t="s">
        <v>811</v>
      </c>
      <c r="O12" s="357"/>
      <c r="P12" s="357"/>
      <c r="Q12" s="358">
        <f>'Base Increase'!$A$5</f>
        <v>45748</v>
      </c>
      <c r="R12" s="357"/>
    </row>
    <row r="13" spans="1:18" s="278" customFormat="1" ht="12.75" customHeight="1" x14ac:dyDescent="0.25">
      <c r="A13" s="357" t="s">
        <v>778</v>
      </c>
      <c r="B13" s="52">
        <v>16.350000000000001</v>
      </c>
      <c r="C13" s="120"/>
      <c r="D13" s="360">
        <v>16.350000000000001</v>
      </c>
      <c r="E13" s="360">
        <v>16.8</v>
      </c>
      <c r="F13" s="360">
        <v>17</v>
      </c>
      <c r="G13" s="356">
        <v>17.5</v>
      </c>
      <c r="H13" s="356">
        <v>19.25</v>
      </c>
      <c r="I13" s="356">
        <v>19.3</v>
      </c>
      <c r="J13" s="356">
        <v>20.265000000000001</v>
      </c>
      <c r="K13" s="356">
        <v>20.3</v>
      </c>
      <c r="L13" s="356">
        <f>K13*(1+'Base Increase'!$A$2)</f>
        <v>20.909000000000002</v>
      </c>
      <c r="M13" s="356">
        <f t="shared" si="0"/>
        <v>20.900000000000002</v>
      </c>
      <c r="N13" s="120" t="s">
        <v>811</v>
      </c>
      <c r="O13" s="357"/>
      <c r="P13" s="357"/>
      <c r="Q13" s="358">
        <f>'Base Increase'!$A$5</f>
        <v>45748</v>
      </c>
      <c r="R13" s="357"/>
    </row>
    <row r="14" spans="1:18" s="278" customFormat="1" ht="12.75" customHeight="1" x14ac:dyDescent="0.25">
      <c r="A14" s="357" t="s">
        <v>781</v>
      </c>
      <c r="B14" s="52">
        <v>18.39</v>
      </c>
      <c r="C14" s="120"/>
      <c r="D14" s="360">
        <v>18.39</v>
      </c>
      <c r="E14" s="360">
        <v>18.899999999999999</v>
      </c>
      <c r="F14" s="360">
        <v>19.100000000000001</v>
      </c>
      <c r="G14" s="356">
        <v>19.700000000000003</v>
      </c>
      <c r="H14" s="356">
        <v>21.670000000000005</v>
      </c>
      <c r="I14" s="356">
        <v>21.700000000000003</v>
      </c>
      <c r="J14" s="356">
        <v>22.785000000000004</v>
      </c>
      <c r="K14" s="356">
        <v>22.8</v>
      </c>
      <c r="L14" s="356">
        <f>K14*(1+'Base Increase'!$A$2)</f>
        <v>23.484000000000002</v>
      </c>
      <c r="M14" s="356">
        <f t="shared" si="0"/>
        <v>23.5</v>
      </c>
      <c r="N14" s="120" t="s">
        <v>811</v>
      </c>
      <c r="O14" s="357"/>
      <c r="P14" s="357"/>
      <c r="Q14" s="358">
        <f>'Base Increase'!$A$5</f>
        <v>45748</v>
      </c>
      <c r="R14" s="357"/>
    </row>
    <row r="15" spans="1:18" s="278" customFormat="1" ht="12.75" customHeight="1" x14ac:dyDescent="0.25">
      <c r="A15" s="357" t="s">
        <v>782</v>
      </c>
      <c r="B15" s="52">
        <v>20.98</v>
      </c>
      <c r="C15" s="120"/>
      <c r="D15" s="360">
        <v>20.98</v>
      </c>
      <c r="E15" s="360">
        <v>21.6</v>
      </c>
      <c r="F15" s="360">
        <v>21.900000000000002</v>
      </c>
      <c r="G15" s="356">
        <v>22.6</v>
      </c>
      <c r="H15" s="356">
        <v>24.860000000000003</v>
      </c>
      <c r="I15" s="356">
        <v>24.900000000000002</v>
      </c>
      <c r="J15" s="356">
        <v>26.145000000000003</v>
      </c>
      <c r="K15" s="356">
        <v>26.1</v>
      </c>
      <c r="L15" s="356">
        <f>K15*(1+'Base Increase'!$A$2)</f>
        <v>26.883000000000003</v>
      </c>
      <c r="M15" s="356">
        <f t="shared" si="0"/>
        <v>26.900000000000002</v>
      </c>
      <c r="N15" s="120" t="s">
        <v>811</v>
      </c>
      <c r="O15" s="357"/>
      <c r="P15" s="357"/>
      <c r="Q15" s="358">
        <f>'Base Increase'!$A$5</f>
        <v>45748</v>
      </c>
      <c r="R15" s="357"/>
    </row>
    <row r="16" spans="1:18" s="278" customFormat="1" ht="12.75" customHeight="1" x14ac:dyDescent="0.25">
      <c r="A16" s="357" t="s">
        <v>779</v>
      </c>
      <c r="B16" s="52">
        <v>23.23</v>
      </c>
      <c r="C16" s="120"/>
      <c r="D16" s="360">
        <v>23.23</v>
      </c>
      <c r="E16" s="360">
        <v>23.9</v>
      </c>
      <c r="F16" s="360">
        <v>24.200000000000003</v>
      </c>
      <c r="G16" s="356">
        <v>24.900000000000002</v>
      </c>
      <c r="H16" s="356">
        <v>27.390000000000004</v>
      </c>
      <c r="I16" s="356">
        <v>27.400000000000002</v>
      </c>
      <c r="J16" s="356">
        <v>28.770000000000003</v>
      </c>
      <c r="K16" s="356">
        <v>28.8</v>
      </c>
      <c r="L16" s="356">
        <f>K16*(1+'Base Increase'!$A$2)</f>
        <v>29.664000000000001</v>
      </c>
      <c r="M16" s="356">
        <f t="shared" si="0"/>
        <v>29.700000000000003</v>
      </c>
      <c r="N16" s="120" t="s">
        <v>811</v>
      </c>
      <c r="O16" s="357"/>
      <c r="P16" s="357"/>
      <c r="Q16" s="358">
        <f>'Base Increase'!$A$5</f>
        <v>45748</v>
      </c>
      <c r="R16" s="357"/>
    </row>
    <row r="17" spans="1:18" s="278" customFormat="1" ht="12.75" customHeight="1" x14ac:dyDescent="0.25">
      <c r="A17" s="357" t="s">
        <v>783</v>
      </c>
      <c r="B17" s="52">
        <v>26.52</v>
      </c>
      <c r="C17" s="120"/>
      <c r="D17" s="360">
        <v>26.52</v>
      </c>
      <c r="E17" s="360">
        <v>27.3</v>
      </c>
      <c r="F17" s="360">
        <v>27.6</v>
      </c>
      <c r="G17" s="356">
        <v>28.400000000000002</v>
      </c>
      <c r="H17" s="356">
        <v>31.240000000000006</v>
      </c>
      <c r="I17" s="356">
        <v>31.200000000000003</v>
      </c>
      <c r="J17" s="356">
        <v>32.760000000000005</v>
      </c>
      <c r="K17" s="356">
        <v>32.800000000000004</v>
      </c>
      <c r="L17" s="356">
        <f>K17*(1+'Base Increase'!$A$2)</f>
        <v>33.784000000000006</v>
      </c>
      <c r="M17" s="356">
        <f t="shared" si="0"/>
        <v>33.800000000000004</v>
      </c>
      <c r="N17" s="120" t="s">
        <v>811</v>
      </c>
      <c r="O17" s="357"/>
      <c r="P17" s="357"/>
      <c r="Q17" s="358">
        <f>'Base Increase'!$A$5</f>
        <v>45748</v>
      </c>
      <c r="R17" s="357"/>
    </row>
    <row r="18" spans="1:18" s="278" customFormat="1" ht="12.75" customHeight="1" x14ac:dyDescent="0.25">
      <c r="A18" s="357" t="s">
        <v>784</v>
      </c>
      <c r="B18" s="52">
        <v>30.78</v>
      </c>
      <c r="C18" s="120"/>
      <c r="D18" s="360">
        <v>30.78</v>
      </c>
      <c r="E18" s="360">
        <v>31.7</v>
      </c>
      <c r="F18" s="360">
        <v>32.1</v>
      </c>
      <c r="G18" s="356">
        <v>33.1</v>
      </c>
      <c r="H18" s="356">
        <v>36.410000000000004</v>
      </c>
      <c r="I18" s="356">
        <v>36.4</v>
      </c>
      <c r="J18" s="356">
        <v>38.22</v>
      </c>
      <c r="K18" s="356">
        <v>38.200000000000003</v>
      </c>
      <c r="L18" s="356">
        <f>K18*(1+'Base Increase'!$A$2)</f>
        <v>39.346000000000004</v>
      </c>
      <c r="M18" s="356">
        <f t="shared" si="0"/>
        <v>39.300000000000004</v>
      </c>
      <c r="N18" s="120" t="s">
        <v>811</v>
      </c>
      <c r="O18" s="357"/>
      <c r="P18" s="357"/>
      <c r="Q18" s="358">
        <f>'Base Increase'!$A$5</f>
        <v>45748</v>
      </c>
      <c r="R18" s="357"/>
    </row>
    <row r="19" spans="1:18" s="278" customFormat="1" ht="12.75" customHeight="1" x14ac:dyDescent="0.25">
      <c r="A19" s="357" t="s">
        <v>785</v>
      </c>
      <c r="B19" s="52">
        <v>35.72</v>
      </c>
      <c r="C19" s="120"/>
      <c r="D19" s="360">
        <v>35.72</v>
      </c>
      <c r="E19" s="360">
        <v>36.799999999999997</v>
      </c>
      <c r="F19" s="360">
        <v>37.200000000000003</v>
      </c>
      <c r="G19" s="356">
        <v>38.300000000000004</v>
      </c>
      <c r="H19" s="356">
        <v>42.13000000000001</v>
      </c>
      <c r="I19" s="356">
        <v>42.1</v>
      </c>
      <c r="J19" s="356">
        <v>44.205000000000005</v>
      </c>
      <c r="K19" s="356">
        <v>44.2</v>
      </c>
      <c r="L19" s="356">
        <f>K19*(1+'Base Increase'!$A$2)</f>
        <v>45.526000000000003</v>
      </c>
      <c r="M19" s="356">
        <f t="shared" si="0"/>
        <v>45.5</v>
      </c>
      <c r="N19" s="120" t="s">
        <v>811</v>
      </c>
      <c r="O19" s="357"/>
      <c r="P19" s="357"/>
      <c r="Q19" s="358">
        <f>'Base Increase'!$A$5</f>
        <v>45748</v>
      </c>
      <c r="R19" s="357"/>
    </row>
    <row r="20" spans="1:18" s="278" customFormat="1" ht="12.75" customHeight="1" x14ac:dyDescent="0.25">
      <c r="A20" s="357" t="s">
        <v>786</v>
      </c>
      <c r="B20" s="52">
        <v>41.46</v>
      </c>
      <c r="C20" s="120"/>
      <c r="D20" s="360">
        <v>41.46</v>
      </c>
      <c r="E20" s="360">
        <v>42.7</v>
      </c>
      <c r="F20" s="360">
        <v>43.2</v>
      </c>
      <c r="G20" s="356">
        <v>44.5</v>
      </c>
      <c r="H20" s="356">
        <v>48.95</v>
      </c>
      <c r="I20" s="356">
        <v>49</v>
      </c>
      <c r="J20" s="356">
        <v>51.45</v>
      </c>
      <c r="K20" s="356">
        <v>51.5</v>
      </c>
      <c r="L20" s="356">
        <f>K20*(1+'Base Increase'!$A$2)</f>
        <v>53.045000000000002</v>
      </c>
      <c r="M20" s="356">
        <f t="shared" si="0"/>
        <v>53</v>
      </c>
      <c r="N20" s="120" t="s">
        <v>811</v>
      </c>
      <c r="O20" s="357"/>
      <c r="P20" s="357"/>
      <c r="Q20" s="358">
        <f>'Base Increase'!$A$5</f>
        <v>45748</v>
      </c>
      <c r="R20" s="357"/>
    </row>
    <row r="21" spans="1:18" s="278" customFormat="1" ht="12.75" customHeight="1" x14ac:dyDescent="0.25">
      <c r="A21" s="357" t="s">
        <v>787</v>
      </c>
      <c r="B21" s="52">
        <v>48.13</v>
      </c>
      <c r="C21" s="120"/>
      <c r="D21" s="360">
        <v>48.13</v>
      </c>
      <c r="E21" s="360">
        <v>49.6</v>
      </c>
      <c r="F21" s="360">
        <v>50.1</v>
      </c>
      <c r="G21" s="356">
        <v>51.6</v>
      </c>
      <c r="H21" s="356">
        <v>56.760000000000005</v>
      </c>
      <c r="I21" s="356">
        <v>56.800000000000004</v>
      </c>
      <c r="J21" s="356">
        <v>59.640000000000008</v>
      </c>
      <c r="K21" s="356">
        <v>59.6</v>
      </c>
      <c r="L21" s="356">
        <f>K21*(1+'Base Increase'!$A$2)</f>
        <v>61.388000000000005</v>
      </c>
      <c r="M21" s="356">
        <f t="shared" si="0"/>
        <v>61.400000000000006</v>
      </c>
      <c r="N21" s="120" t="s">
        <v>811</v>
      </c>
      <c r="O21" s="357"/>
      <c r="P21" s="357"/>
      <c r="Q21" s="358">
        <f>'Base Increase'!$A$5</f>
        <v>45748</v>
      </c>
      <c r="R21" s="357"/>
    </row>
    <row r="22" spans="1:18" s="278" customFormat="1" x14ac:dyDescent="0.25">
      <c r="B22" s="279"/>
      <c r="C22" s="280"/>
      <c r="D22" s="281"/>
      <c r="E22" s="281"/>
      <c r="F22" s="281"/>
      <c r="G22" s="281"/>
      <c r="H22" s="281"/>
      <c r="I22" s="281"/>
      <c r="J22" s="281"/>
      <c r="K22" s="281"/>
      <c r="L22" s="281"/>
      <c r="M22" s="281"/>
      <c r="N22" s="281"/>
    </row>
    <row r="23" spans="1:18" s="278" customFormat="1" x14ac:dyDescent="0.25">
      <c r="B23" s="279"/>
      <c r="C23" s="280"/>
      <c r="D23" s="281"/>
      <c r="E23" s="281"/>
      <c r="F23" s="281"/>
      <c r="G23" s="281"/>
      <c r="H23" s="281"/>
      <c r="I23" s="281"/>
      <c r="J23" s="281"/>
      <c r="K23" s="281"/>
      <c r="L23" s="281"/>
      <c r="M23" s="281"/>
      <c r="N23" s="281"/>
    </row>
    <row r="24" spans="1:18" s="278" customFormat="1" x14ac:dyDescent="0.25">
      <c r="B24" s="279"/>
      <c r="C24" s="280"/>
      <c r="D24" s="281"/>
      <c r="E24" s="281"/>
      <c r="F24" s="281"/>
      <c r="G24" s="281"/>
      <c r="H24" s="281"/>
      <c r="I24" s="281"/>
      <c r="J24" s="281"/>
      <c r="K24" s="281"/>
      <c r="L24" s="281"/>
      <c r="M24" s="281"/>
      <c r="N24" s="281"/>
    </row>
    <row r="25" spans="1:18" s="278" customFormat="1" x14ac:dyDescent="0.25">
      <c r="B25" s="279"/>
      <c r="C25" s="280"/>
      <c r="D25" s="281"/>
      <c r="E25" s="281"/>
      <c r="F25" s="281"/>
      <c r="G25" s="281"/>
      <c r="H25" s="281"/>
      <c r="I25" s="281"/>
      <c r="J25" s="281"/>
      <c r="K25" s="281"/>
      <c r="L25" s="281"/>
      <c r="M25" s="281"/>
      <c r="N25" s="281"/>
    </row>
  </sheetData>
  <mergeCells count="1">
    <mergeCell ref="D7:G7"/>
  </mergeCells>
  <pageMargins left="0.23622047244094491" right="0.23622047244094491" top="0.74803149606299213" bottom="0.74803149606299213" header="0.31496062992125984" footer="0.31496062992125984"/>
  <pageSetup paperSize="9" scale="88" fitToHeight="0" orientation="landscape"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Q17"/>
  <sheetViews>
    <sheetView zoomScale="103" zoomScaleNormal="103" zoomScaleSheetLayoutView="100" workbookViewId="0">
      <selection activeCell="O21" sqref="O21"/>
    </sheetView>
  </sheetViews>
  <sheetFormatPr defaultColWidth="9" defaultRowHeight="15.75" x14ac:dyDescent="0.25"/>
  <cols>
    <col min="1" max="1" width="31.125" style="48" customWidth="1"/>
    <col min="2" max="2" width="11.5" style="48" hidden="1" customWidth="1"/>
    <col min="3" max="3" width="9.375" style="241" hidden="1" customWidth="1"/>
    <col min="4" max="4" width="6.875" style="241" hidden="1" customWidth="1"/>
    <col min="5" max="11" width="9.375" style="241" hidden="1" customWidth="1"/>
    <col min="12" max="12" width="9.375" style="241" customWidth="1"/>
    <col min="13" max="13" width="11.375" style="241" hidden="1" customWidth="1"/>
    <col min="14" max="14" width="32.625" style="48" bestFit="1" customWidth="1"/>
    <col min="15" max="15" width="8.625" style="48" customWidth="1"/>
    <col min="16" max="16" width="12.625" style="48" customWidth="1"/>
    <col min="17" max="17" width="14.625" style="48" customWidth="1"/>
    <col min="18" max="16384" width="9" style="48"/>
  </cols>
  <sheetData>
    <row r="1" spans="1:17" ht="30" customHeight="1" x14ac:dyDescent="0.25">
      <c r="A1" s="74" t="s">
        <v>875</v>
      </c>
      <c r="B1" s="53" t="s">
        <v>99</v>
      </c>
      <c r="C1" s="188" t="s">
        <v>593</v>
      </c>
      <c r="D1" s="54" t="s">
        <v>788</v>
      </c>
      <c r="E1" s="54" t="s">
        <v>794</v>
      </c>
      <c r="F1" s="54" t="s">
        <v>853</v>
      </c>
      <c r="G1" s="432" t="s">
        <v>919</v>
      </c>
      <c r="H1" s="54" t="s">
        <v>918</v>
      </c>
      <c r="I1" s="432" t="s">
        <v>989</v>
      </c>
      <c r="J1" s="54" t="s">
        <v>990</v>
      </c>
      <c r="K1" s="432" t="s">
        <v>1089</v>
      </c>
      <c r="L1" s="54" t="s">
        <v>1090</v>
      </c>
      <c r="M1" s="54" t="s">
        <v>805</v>
      </c>
      <c r="N1" s="74" t="s">
        <v>216</v>
      </c>
      <c r="O1" s="74" t="s">
        <v>2</v>
      </c>
      <c r="P1" s="75" t="s">
        <v>3</v>
      </c>
      <c r="Q1" s="53" t="s">
        <v>1</v>
      </c>
    </row>
    <row r="2" spans="1:17" s="132" customFormat="1" ht="12.75" customHeight="1" x14ac:dyDescent="0.25">
      <c r="A2" s="69" t="s">
        <v>881</v>
      </c>
      <c r="B2" s="61"/>
      <c r="C2" s="194"/>
      <c r="D2" s="194"/>
      <c r="E2" s="194"/>
      <c r="F2" s="194"/>
      <c r="G2" s="194"/>
      <c r="H2" s="194"/>
      <c r="I2" s="194"/>
      <c r="J2" s="194"/>
      <c r="K2" s="194"/>
      <c r="L2" s="194"/>
      <c r="M2" s="194"/>
      <c r="N2" s="83"/>
      <c r="O2" s="83"/>
      <c r="P2" s="84"/>
      <c r="Q2" s="64"/>
    </row>
    <row r="3" spans="1:17" ht="12.75" customHeight="1" x14ac:dyDescent="0.25">
      <c r="A3" s="354" t="s">
        <v>865</v>
      </c>
      <c r="B3" s="356"/>
      <c r="C3" s="189"/>
      <c r="D3" s="356"/>
      <c r="E3" s="356">
        <v>172.5</v>
      </c>
      <c r="F3" s="356">
        <v>183.5</v>
      </c>
      <c r="G3" s="356">
        <v>201.85000000000002</v>
      </c>
      <c r="H3" s="356">
        <v>209</v>
      </c>
      <c r="I3" s="356">
        <v>219.45000000000002</v>
      </c>
      <c r="J3" s="356">
        <v>221</v>
      </c>
      <c r="K3" s="356">
        <f>J3*(1+'Base Increase'!$A$2)</f>
        <v>227.63</v>
      </c>
      <c r="L3" s="189">
        <v>238</v>
      </c>
      <c r="M3" s="353" t="s">
        <v>864</v>
      </c>
      <c r="N3" s="82" t="s">
        <v>876</v>
      </c>
      <c r="O3" s="82" t="s">
        <v>378</v>
      </c>
      <c r="P3" s="358">
        <f>'Base Increase'!$A$5</f>
        <v>45748</v>
      </c>
      <c r="Q3" s="82" t="s">
        <v>391</v>
      </c>
    </row>
    <row r="4" spans="1:17" ht="12.75" customHeight="1" x14ac:dyDescent="0.25">
      <c r="A4" s="354" t="s">
        <v>866</v>
      </c>
      <c r="B4" s="354"/>
      <c r="C4" s="133"/>
      <c r="D4" s="356"/>
      <c r="E4" s="356">
        <v>295.5</v>
      </c>
      <c r="F4" s="356">
        <v>314.5</v>
      </c>
      <c r="G4" s="356">
        <v>345.95000000000005</v>
      </c>
      <c r="H4" s="356">
        <v>358</v>
      </c>
      <c r="I4" s="356">
        <v>375.90000000000003</v>
      </c>
      <c r="J4" s="356">
        <v>379</v>
      </c>
      <c r="K4" s="356">
        <f>J4*(1+'Base Increase'!$A$2)</f>
        <v>390.37</v>
      </c>
      <c r="L4" s="189">
        <v>409</v>
      </c>
      <c r="M4" s="353" t="s">
        <v>864</v>
      </c>
      <c r="N4" s="82" t="s">
        <v>876</v>
      </c>
      <c r="O4" s="82" t="s">
        <v>378</v>
      </c>
      <c r="P4" s="358">
        <f>'Base Increase'!$A$5</f>
        <v>45748</v>
      </c>
      <c r="Q4" s="354" t="s">
        <v>391</v>
      </c>
    </row>
    <row r="5" spans="1:17" ht="12.75" customHeight="1" x14ac:dyDescent="0.25">
      <c r="A5" s="354" t="s">
        <v>867</v>
      </c>
      <c r="B5" s="354"/>
      <c r="C5" s="133"/>
      <c r="D5" s="356"/>
      <c r="E5" s="356">
        <v>443</v>
      </c>
      <c r="F5" s="356">
        <v>472.5</v>
      </c>
      <c r="G5" s="356">
        <v>519.75</v>
      </c>
      <c r="H5" s="356">
        <v>537</v>
      </c>
      <c r="I5" s="356">
        <v>563.85</v>
      </c>
      <c r="J5" s="356">
        <v>569</v>
      </c>
      <c r="K5" s="356">
        <f>J5*(1+'Base Increase'!$A$2)</f>
        <v>586.07000000000005</v>
      </c>
      <c r="L5" s="189">
        <v>613</v>
      </c>
      <c r="M5" s="353" t="s">
        <v>864</v>
      </c>
      <c r="N5" s="82" t="s">
        <v>876</v>
      </c>
      <c r="O5" s="82" t="s">
        <v>378</v>
      </c>
      <c r="P5" s="358">
        <f>'Base Increase'!$A$5</f>
        <v>45748</v>
      </c>
      <c r="Q5" s="354" t="s">
        <v>391</v>
      </c>
    </row>
    <row r="6" spans="1:17" ht="12.75" customHeight="1" x14ac:dyDescent="0.25">
      <c r="A6" s="354" t="s">
        <v>868</v>
      </c>
      <c r="B6" s="354"/>
      <c r="C6" s="133"/>
      <c r="D6" s="356"/>
      <c r="E6" s="356">
        <v>790</v>
      </c>
      <c r="F6" s="356">
        <v>843</v>
      </c>
      <c r="G6" s="356">
        <v>927.30000000000007</v>
      </c>
      <c r="H6" s="356">
        <v>958</v>
      </c>
      <c r="I6" s="356">
        <v>1005.9000000000001</v>
      </c>
      <c r="J6" s="356">
        <v>1015</v>
      </c>
      <c r="K6" s="356">
        <f>J6*(1+'Base Increase'!$A$2)</f>
        <v>1045.45</v>
      </c>
      <c r="L6" s="189">
        <v>1093</v>
      </c>
      <c r="M6" s="353" t="s">
        <v>864</v>
      </c>
      <c r="N6" s="82" t="s">
        <v>876</v>
      </c>
      <c r="O6" s="82" t="s">
        <v>378</v>
      </c>
      <c r="P6" s="358">
        <f>'Base Increase'!$A$5</f>
        <v>45748</v>
      </c>
      <c r="Q6" s="354" t="s">
        <v>391</v>
      </c>
    </row>
    <row r="7" spans="1:17" ht="12.75" customHeight="1" x14ac:dyDescent="0.25">
      <c r="A7" s="354" t="s">
        <v>869</v>
      </c>
      <c r="B7" s="354"/>
      <c r="C7" s="134"/>
      <c r="D7" s="79"/>
      <c r="E7" s="134">
        <v>1317</v>
      </c>
      <c r="F7" s="134">
        <v>1404.5</v>
      </c>
      <c r="G7" s="356">
        <v>1544.95</v>
      </c>
      <c r="H7" s="356">
        <v>1596</v>
      </c>
      <c r="I7" s="356">
        <v>1675.8000000000002</v>
      </c>
      <c r="J7" s="356">
        <v>1691</v>
      </c>
      <c r="K7" s="356">
        <f>J7*(1+'Base Increase'!$A$2)</f>
        <v>1741.73</v>
      </c>
      <c r="L7" s="189">
        <v>1821</v>
      </c>
      <c r="M7" s="353" t="s">
        <v>864</v>
      </c>
      <c r="N7" s="82" t="s">
        <v>876</v>
      </c>
      <c r="O7" s="82" t="s">
        <v>378</v>
      </c>
      <c r="P7" s="358">
        <f>'Base Increase'!$A$5</f>
        <v>45748</v>
      </c>
      <c r="Q7" s="354" t="s">
        <v>391</v>
      </c>
    </row>
    <row r="8" spans="1:17" ht="12.75" customHeight="1" x14ac:dyDescent="0.25">
      <c r="A8" s="354" t="s">
        <v>870</v>
      </c>
      <c r="B8" s="354"/>
      <c r="C8" s="133"/>
      <c r="D8" s="356"/>
      <c r="E8" s="356">
        <v>5.15</v>
      </c>
      <c r="F8" s="356">
        <v>5.5</v>
      </c>
      <c r="G8" s="356">
        <v>6.0500000000000007</v>
      </c>
      <c r="H8" s="356">
        <v>6.25</v>
      </c>
      <c r="I8" s="356">
        <v>6.5625</v>
      </c>
      <c r="J8" s="356">
        <v>6.62</v>
      </c>
      <c r="K8" s="356">
        <f>J8*(1+'Base Increase'!$A$2)</f>
        <v>6.8186</v>
      </c>
      <c r="L8" s="189">
        <v>7.13</v>
      </c>
      <c r="M8" s="353" t="s">
        <v>864</v>
      </c>
      <c r="N8" s="354"/>
      <c r="O8" s="82" t="s">
        <v>378</v>
      </c>
      <c r="P8" s="358">
        <f>'Base Increase'!$A$5</f>
        <v>45748</v>
      </c>
      <c r="Q8" s="354" t="s">
        <v>391</v>
      </c>
    </row>
    <row r="9" spans="1:17" ht="12.75" customHeight="1" x14ac:dyDescent="0.25">
      <c r="A9" s="354" t="s">
        <v>871</v>
      </c>
      <c r="B9" s="354"/>
      <c r="C9" s="133"/>
      <c r="D9" s="356"/>
      <c r="E9" s="356">
        <v>2.83</v>
      </c>
      <c r="F9" s="356">
        <v>3</v>
      </c>
      <c r="G9" s="356">
        <v>3.3000000000000003</v>
      </c>
      <c r="H9" s="356">
        <v>3.41</v>
      </c>
      <c r="I9" s="356">
        <v>3.5805000000000002</v>
      </c>
      <c r="J9" s="356">
        <v>3.61</v>
      </c>
      <c r="K9" s="356">
        <f>J9*(1+'Base Increase'!$A$2)</f>
        <v>3.7183000000000002</v>
      </c>
      <c r="L9" s="189">
        <v>3.89</v>
      </c>
      <c r="M9" s="353" t="s">
        <v>864</v>
      </c>
      <c r="N9" s="354" t="s">
        <v>880</v>
      </c>
      <c r="O9" s="82" t="s">
        <v>21</v>
      </c>
      <c r="P9" s="358">
        <f>'Base Increase'!$A$5</f>
        <v>45748</v>
      </c>
      <c r="Q9" s="354" t="s">
        <v>391</v>
      </c>
    </row>
    <row r="10" spans="1:17" ht="12.75" customHeight="1" x14ac:dyDescent="0.25">
      <c r="A10" s="354" t="s">
        <v>872</v>
      </c>
      <c r="B10" s="354"/>
      <c r="C10" s="133"/>
      <c r="D10" s="356"/>
      <c r="E10" s="356">
        <v>184.5</v>
      </c>
      <c r="F10" s="356">
        <v>197</v>
      </c>
      <c r="G10" s="356">
        <v>216.70000000000002</v>
      </c>
      <c r="H10" s="356">
        <v>223.99</v>
      </c>
      <c r="I10" s="356">
        <v>235.18950000000001</v>
      </c>
      <c r="J10" s="356">
        <v>236.98</v>
      </c>
      <c r="K10" s="356">
        <f>J10*(1+'Base Increase'!$A$2)</f>
        <v>244.08939999999998</v>
      </c>
      <c r="L10" s="189">
        <v>255.32</v>
      </c>
      <c r="M10" s="353" t="s">
        <v>864</v>
      </c>
      <c r="N10" s="354" t="s">
        <v>879</v>
      </c>
      <c r="O10" s="82" t="s">
        <v>21</v>
      </c>
      <c r="P10" s="358">
        <f>'Base Increase'!$A$5</f>
        <v>45748</v>
      </c>
      <c r="Q10" s="354" t="s">
        <v>391</v>
      </c>
    </row>
    <row r="11" spans="1:17" ht="12.75" customHeight="1" x14ac:dyDescent="0.25">
      <c r="A11" s="354" t="s">
        <v>873</v>
      </c>
      <c r="B11" s="354"/>
      <c r="C11" s="134"/>
      <c r="D11" s="134"/>
      <c r="E11" s="134">
        <v>798.5</v>
      </c>
      <c r="F11" s="134">
        <v>851</v>
      </c>
      <c r="G11" s="356">
        <v>936.1</v>
      </c>
      <c r="H11" s="356">
        <v>967.59</v>
      </c>
      <c r="I11" s="356">
        <v>1015.9695</v>
      </c>
      <c r="J11" s="356">
        <v>1023.71</v>
      </c>
      <c r="K11" s="356">
        <f>J11*(1+'Base Increase'!$A$2)</f>
        <v>1054.4213</v>
      </c>
      <c r="L11" s="189">
        <v>1102.94</v>
      </c>
      <c r="M11" s="353" t="s">
        <v>864</v>
      </c>
      <c r="N11" s="354" t="s">
        <v>878</v>
      </c>
      <c r="O11" s="82" t="s">
        <v>21</v>
      </c>
      <c r="P11" s="358">
        <f>'Base Increase'!$A$5</f>
        <v>45748</v>
      </c>
      <c r="Q11" s="354" t="s">
        <v>391</v>
      </c>
    </row>
    <row r="12" spans="1:17" ht="12.75" customHeight="1" x14ac:dyDescent="0.25">
      <c r="A12" s="354" t="s">
        <v>874</v>
      </c>
      <c r="B12" s="354"/>
      <c r="C12" s="134"/>
      <c r="D12" s="134"/>
      <c r="E12" s="134">
        <v>221.5</v>
      </c>
      <c r="F12" s="134">
        <v>236.5</v>
      </c>
      <c r="G12" s="356">
        <v>260.15000000000003</v>
      </c>
      <c r="H12" s="356">
        <v>268.89999999999998</v>
      </c>
      <c r="I12" s="356">
        <v>282.34499999999997</v>
      </c>
      <c r="J12" s="356">
        <v>284.5</v>
      </c>
      <c r="K12" s="356">
        <f>J12*(1+'Base Increase'!$A$2)</f>
        <v>293.03500000000003</v>
      </c>
      <c r="L12" s="189">
        <v>306.52</v>
      </c>
      <c r="M12" s="353" t="s">
        <v>864</v>
      </c>
      <c r="N12" s="354" t="s">
        <v>877</v>
      </c>
      <c r="O12" s="82" t="s">
        <v>378</v>
      </c>
      <c r="P12" s="358">
        <f>'Base Increase'!$A$5</f>
        <v>45748</v>
      </c>
      <c r="Q12" s="354" t="s">
        <v>391</v>
      </c>
    </row>
    <row r="13" spans="1:17" ht="12.75" customHeight="1" x14ac:dyDescent="0.25">
      <c r="A13" s="354"/>
      <c r="B13" s="354"/>
      <c r="C13" s="134"/>
      <c r="D13" s="134"/>
      <c r="E13" s="134"/>
      <c r="F13" s="134"/>
      <c r="G13" s="134"/>
      <c r="H13" s="353"/>
      <c r="I13" s="134"/>
      <c r="J13" s="353"/>
      <c r="K13" s="353"/>
      <c r="L13" s="354"/>
      <c r="M13" s="353"/>
      <c r="N13" s="354"/>
      <c r="O13" s="82"/>
      <c r="P13" s="358"/>
      <c r="Q13" s="354"/>
    </row>
    <row r="14" spans="1:17" ht="45" customHeight="1" x14ac:dyDescent="0.25">
      <c r="A14" s="531" t="s">
        <v>915</v>
      </c>
      <c r="B14" s="532"/>
      <c r="C14" s="532"/>
      <c r="D14" s="532"/>
      <c r="E14" s="532"/>
      <c r="F14" s="532"/>
      <c r="G14" s="532"/>
      <c r="H14" s="532"/>
      <c r="I14" s="532"/>
      <c r="J14" s="532"/>
      <c r="K14" s="532"/>
      <c r="L14" s="532"/>
      <c r="M14" s="532"/>
      <c r="N14" s="532"/>
      <c r="O14" s="532"/>
      <c r="P14" s="532"/>
      <c r="Q14" s="533"/>
    </row>
    <row r="15" spans="1:17" s="6" customFormat="1" ht="12.75" x14ac:dyDescent="0.25">
      <c r="C15" s="240"/>
      <c r="D15" s="240"/>
      <c r="E15" s="240"/>
      <c r="F15" s="240"/>
      <c r="G15" s="240"/>
      <c r="H15" s="240"/>
      <c r="I15" s="240"/>
      <c r="J15" s="240"/>
      <c r="K15" s="240"/>
      <c r="L15" s="240"/>
      <c r="M15" s="240"/>
    </row>
    <row r="16" spans="1:17" s="6" customFormat="1" ht="12.75" x14ac:dyDescent="0.25">
      <c r="C16" s="240"/>
      <c r="D16" s="240"/>
      <c r="E16" s="240"/>
      <c r="F16" s="240"/>
      <c r="G16" s="240"/>
      <c r="H16" s="240"/>
      <c r="I16" s="240"/>
      <c r="J16" s="240"/>
      <c r="K16" s="240"/>
      <c r="L16" s="240"/>
      <c r="M16" s="240"/>
    </row>
    <row r="17" spans="3:13" s="6" customFormat="1" ht="12.75" x14ac:dyDescent="0.25">
      <c r="C17" s="240"/>
      <c r="D17" s="240"/>
      <c r="E17" s="240"/>
      <c r="F17" s="240"/>
      <c r="G17" s="240"/>
      <c r="H17" s="240"/>
      <c r="I17" s="240"/>
      <c r="J17" s="240"/>
      <c r="K17" s="240"/>
      <c r="L17" s="240"/>
      <c r="M17" s="240"/>
    </row>
  </sheetData>
  <mergeCells count="1">
    <mergeCell ref="A14:Q14"/>
  </mergeCells>
  <dataValidations count="1">
    <dataValidation type="list" allowBlank="1" showInputMessage="1" showErrorMessage="1" sqref="O3:O13" xr:uid="{00000000-0002-0000-1200-000000000000}">
      <formula1>"Inclusive, Excluding, N/A"</formula1>
    </dataValidation>
  </dataValidations>
  <pageMargins left="0.23622047244094491" right="0.23622047244094491" top="0.74803149606299213" bottom="0.74803149606299213" header="0.31496062992125984" footer="0.31496062992125984"/>
  <pageSetup paperSize="9"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tabSelected="1" zoomScale="80" zoomScaleNormal="80" workbookViewId="0">
      <selection activeCell="A3" sqref="A3"/>
    </sheetView>
  </sheetViews>
  <sheetFormatPr defaultRowHeight="15.75" x14ac:dyDescent="0.25"/>
  <cols>
    <col min="1" max="1" width="184.5" style="149" customWidth="1"/>
  </cols>
  <sheetData>
    <row r="1" spans="1:3" s="48" customFormat="1" ht="51" x14ac:dyDescent="0.25">
      <c r="A1" s="151" t="s">
        <v>734</v>
      </c>
      <c r="C1"/>
    </row>
    <row r="2" spans="1:3" s="48" customFormat="1" ht="20.100000000000001" customHeight="1" x14ac:dyDescent="0.25">
      <c r="A2" s="150"/>
      <c r="C2"/>
    </row>
    <row r="3" spans="1:3" ht="60" customHeight="1" x14ac:dyDescent="0.25">
      <c r="A3" s="151" t="s">
        <v>735</v>
      </c>
      <c r="C3" s="48"/>
    </row>
    <row r="4" spans="1:3" ht="20.100000000000001" customHeight="1" x14ac:dyDescent="0.25">
      <c r="A4" s="151"/>
      <c r="C4" s="48"/>
    </row>
    <row r="5" spans="1:3" ht="60" customHeight="1" x14ac:dyDescent="0.25">
      <c r="A5" s="151" t="s">
        <v>1091</v>
      </c>
      <c r="C5" s="48"/>
    </row>
    <row r="6" spans="1:3" ht="60" customHeight="1" x14ac:dyDescent="0.25"/>
    <row r="7" spans="1:3" ht="150" customHeight="1" x14ac:dyDescent="0.25"/>
  </sheetData>
  <pageMargins left="1.9685039370078741" right="1.9685039370078741" top="1.1811023622047245" bottom="1.1811023622047245" header="0.31496062992125984" footer="0.31496062992125984"/>
  <pageSetup paperSize="9" orientation="landscape" r:id="rId1"/>
  <headerFooter differentFirst="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1199"/>
  <sheetViews>
    <sheetView view="pageBreakPreview" zoomScale="85" zoomScaleNormal="100" zoomScaleSheetLayoutView="85" workbookViewId="0">
      <pane ySplit="1" topLeftCell="A2" activePane="bottomLeft" state="frozen"/>
      <selection activeCell="B20" sqref="B20"/>
      <selection pane="bottomLeft" activeCell="A16" sqref="A16"/>
    </sheetView>
  </sheetViews>
  <sheetFormatPr defaultColWidth="9" defaultRowHeight="12.75" x14ac:dyDescent="0.25"/>
  <cols>
    <col min="1" max="1" width="81.25" style="421" customWidth="1"/>
    <col min="2" max="2" width="8.625" style="368" hidden="1" customWidth="1"/>
    <col min="3" max="3" width="8.625" style="422" hidden="1" customWidth="1"/>
    <col min="4" max="5" width="8.625" style="420" hidden="1" customWidth="1"/>
    <col min="6" max="7" width="8.625" style="420" customWidth="1"/>
    <col min="8" max="8" width="12.5" style="420" hidden="1" customWidth="1"/>
    <col min="9" max="9" width="19.625" style="368" customWidth="1"/>
    <col min="10" max="10" width="8.625" style="368" customWidth="1"/>
    <col min="11" max="11" width="12.625" style="423" customWidth="1"/>
    <col min="12" max="12" width="14.625" style="368" customWidth="1"/>
    <col min="13" max="16" width="0" style="368" hidden="1" customWidth="1"/>
    <col min="17" max="16384" width="9" style="368"/>
  </cols>
  <sheetData>
    <row r="1" spans="1:13" ht="30" customHeight="1" x14ac:dyDescent="0.25">
      <c r="A1" s="365" t="s">
        <v>906</v>
      </c>
      <c r="B1" s="365" t="s">
        <v>0</v>
      </c>
      <c r="C1" s="366" t="s">
        <v>8</v>
      </c>
      <c r="D1" s="366" t="s">
        <v>593</v>
      </c>
      <c r="E1" s="366" t="s">
        <v>788</v>
      </c>
      <c r="F1" s="366"/>
      <c r="G1" s="366"/>
      <c r="H1" s="366"/>
      <c r="I1" s="365"/>
      <c r="J1" s="365"/>
      <c r="K1" s="367"/>
      <c r="L1" s="365"/>
    </row>
    <row r="2" spans="1:13" s="380" customFormat="1" x14ac:dyDescent="0.25">
      <c r="A2" s="369" t="s">
        <v>892</v>
      </c>
      <c r="B2" s="387"/>
      <c r="C2" s="388"/>
      <c r="D2" s="388"/>
      <c r="E2" s="388"/>
      <c r="F2" s="388"/>
      <c r="G2" s="388"/>
      <c r="H2" s="388"/>
      <c r="I2" s="387"/>
      <c r="J2" s="387"/>
      <c r="K2" s="389"/>
      <c r="L2" s="390"/>
    </row>
    <row r="3" spans="1:13" s="380" customFormat="1" ht="27.75" customHeight="1" x14ac:dyDescent="0.25">
      <c r="A3" s="537" t="s">
        <v>893</v>
      </c>
      <c r="B3" s="538"/>
      <c r="C3" s="538"/>
      <c r="D3" s="538"/>
      <c r="E3" s="538"/>
      <c r="F3" s="538"/>
      <c r="G3" s="538"/>
      <c r="H3" s="538"/>
      <c r="I3" s="538"/>
      <c r="J3" s="538"/>
      <c r="K3" s="538"/>
      <c r="L3" s="539"/>
    </row>
    <row r="4" spans="1:13" s="380" customFormat="1" x14ac:dyDescent="0.25">
      <c r="A4" s="537" t="s">
        <v>894</v>
      </c>
      <c r="B4" s="538"/>
      <c r="C4" s="538"/>
      <c r="D4" s="538"/>
      <c r="E4" s="538"/>
      <c r="F4" s="538"/>
      <c r="G4" s="538"/>
      <c r="H4" s="538"/>
      <c r="I4" s="538"/>
      <c r="J4" s="538"/>
      <c r="K4" s="538"/>
      <c r="L4" s="539"/>
    </row>
    <row r="5" spans="1:13" s="380" customFormat="1" x14ac:dyDescent="0.25">
      <c r="A5" s="381"/>
      <c r="B5" s="381"/>
      <c r="C5" s="382"/>
      <c r="D5" s="382"/>
      <c r="E5" s="377"/>
      <c r="F5" s="378"/>
      <c r="G5" s="378"/>
      <c r="H5" s="378"/>
      <c r="I5" s="381"/>
      <c r="J5" s="381"/>
      <c r="K5" s="358"/>
      <c r="L5" s="381"/>
    </row>
    <row r="6" spans="1:13" s="380" customFormat="1" ht="27.75" customHeight="1" x14ac:dyDescent="0.25">
      <c r="A6" s="537" t="s">
        <v>895</v>
      </c>
      <c r="B6" s="538"/>
      <c r="C6" s="538"/>
      <c r="D6" s="538"/>
      <c r="E6" s="538"/>
      <c r="F6" s="538"/>
      <c r="G6" s="538"/>
      <c r="H6" s="538"/>
      <c r="I6" s="538"/>
      <c r="J6" s="538"/>
      <c r="K6" s="538"/>
      <c r="L6" s="539"/>
    </row>
    <row r="7" spans="1:13" s="380" customFormat="1" ht="12.75" customHeight="1" x14ac:dyDescent="0.25">
      <c r="A7" s="381"/>
      <c r="B7" s="381"/>
      <c r="C7" s="382"/>
      <c r="D7" s="382"/>
      <c r="E7" s="377"/>
      <c r="F7" s="378"/>
      <c r="G7" s="378"/>
      <c r="H7" s="378"/>
      <c r="I7" s="381"/>
      <c r="J7" s="381"/>
      <c r="K7" s="358"/>
      <c r="L7" s="381"/>
    </row>
    <row r="8" spans="1:13" s="380" customFormat="1" ht="14.25" customHeight="1" x14ac:dyDescent="0.25">
      <c r="A8" s="537" t="s">
        <v>896</v>
      </c>
      <c r="B8" s="538"/>
      <c r="C8" s="538"/>
      <c r="D8" s="538"/>
      <c r="E8" s="538"/>
      <c r="F8" s="538"/>
      <c r="G8" s="538"/>
      <c r="H8" s="538"/>
      <c r="I8" s="538"/>
      <c r="J8" s="538"/>
      <c r="K8" s="538"/>
      <c r="L8" s="539"/>
    </row>
    <row r="9" spans="1:13" s="380" customFormat="1" x14ac:dyDescent="0.25">
      <c r="A9" s="381"/>
      <c r="B9" s="381"/>
      <c r="C9" s="382"/>
      <c r="D9" s="382"/>
      <c r="E9" s="377"/>
      <c r="F9" s="378"/>
      <c r="G9" s="378"/>
      <c r="H9" s="378"/>
      <c r="I9" s="381"/>
      <c r="J9" s="381"/>
      <c r="K9" s="358"/>
      <c r="L9" s="381"/>
    </row>
    <row r="10" spans="1:13" s="380" customFormat="1" x14ac:dyDescent="0.25">
      <c r="A10" s="369" t="s">
        <v>897</v>
      </c>
      <c r="B10" s="387"/>
      <c r="C10" s="388"/>
      <c r="D10" s="388"/>
      <c r="E10" s="388"/>
      <c r="F10" s="388"/>
      <c r="G10" s="388"/>
      <c r="H10" s="388"/>
      <c r="I10" s="387"/>
      <c r="J10" s="387"/>
      <c r="K10" s="389"/>
      <c r="L10" s="390"/>
    </row>
    <row r="11" spans="1:13" s="380" customFormat="1" ht="27.75" customHeight="1" x14ac:dyDescent="0.25">
      <c r="A11" s="538" t="s">
        <v>898</v>
      </c>
      <c r="B11" s="538"/>
      <c r="C11" s="538"/>
      <c r="D11" s="538"/>
      <c r="E11" s="538"/>
      <c r="F11" s="538"/>
      <c r="G11" s="538"/>
      <c r="H11" s="538"/>
      <c r="I11" s="538"/>
      <c r="J11" s="538"/>
      <c r="K11" s="538"/>
      <c r="L11" s="538"/>
    </row>
    <row r="12" spans="1:13" s="380" customFormat="1" x14ac:dyDescent="0.25">
      <c r="A12" s="537" t="s">
        <v>899</v>
      </c>
      <c r="B12" s="538"/>
      <c r="C12" s="538"/>
      <c r="D12" s="538"/>
      <c r="E12" s="538"/>
      <c r="F12" s="538"/>
      <c r="G12" s="538"/>
      <c r="H12" s="538"/>
      <c r="I12" s="538"/>
      <c r="J12" s="538"/>
      <c r="K12" s="538"/>
      <c r="L12" s="539"/>
    </row>
    <row r="13" spans="1:13" s="380" customFormat="1" ht="12.75" customHeight="1" x14ac:dyDescent="0.25">
      <c r="A13" s="381"/>
      <c r="B13" s="381"/>
      <c r="C13" s="392"/>
      <c r="D13" s="393"/>
      <c r="E13" s="377"/>
      <c r="F13" s="377"/>
      <c r="G13" s="378"/>
      <c r="H13" s="378"/>
      <c r="I13" s="381"/>
      <c r="J13" s="394"/>
      <c r="K13" s="358"/>
      <c r="L13" s="381"/>
    </row>
    <row r="14" spans="1:13" s="380" customFormat="1" ht="29.25" customHeight="1" x14ac:dyDescent="0.25">
      <c r="A14" s="537" t="s">
        <v>900</v>
      </c>
      <c r="B14" s="538"/>
      <c r="C14" s="538"/>
      <c r="D14" s="538"/>
      <c r="E14" s="538"/>
      <c r="F14" s="538"/>
      <c r="G14" s="538"/>
      <c r="H14" s="538"/>
      <c r="I14" s="538"/>
      <c r="J14" s="538"/>
      <c r="K14" s="538"/>
      <c r="L14" s="539"/>
    </row>
    <row r="15" spans="1:13" s="380" customFormat="1" x14ac:dyDescent="0.25">
      <c r="A15" s="383"/>
      <c r="B15" s="383"/>
      <c r="C15" s="384"/>
      <c r="D15" s="384"/>
      <c r="E15" s="377"/>
      <c r="F15" s="385"/>
      <c r="G15" s="385"/>
      <c r="H15" s="385"/>
      <c r="I15" s="383"/>
      <c r="J15" s="383"/>
      <c r="K15" s="386"/>
      <c r="L15" s="383"/>
    </row>
    <row r="16" spans="1:13" s="380" customFormat="1" x14ac:dyDescent="0.25">
      <c r="A16" s="369" t="s">
        <v>901</v>
      </c>
      <c r="B16" s="387"/>
      <c r="C16" s="388"/>
      <c r="D16" s="388"/>
      <c r="E16" s="388"/>
      <c r="F16" s="388"/>
      <c r="G16" s="388"/>
      <c r="H16" s="388"/>
      <c r="I16" s="387"/>
      <c r="J16" s="395"/>
      <c r="K16" s="389"/>
      <c r="L16" s="390"/>
      <c r="M16" s="396" t="s">
        <v>374</v>
      </c>
    </row>
    <row r="17" spans="1:14" s="380" customFormat="1" ht="27.75" customHeight="1" x14ac:dyDescent="0.25">
      <c r="A17" s="537" t="s">
        <v>902</v>
      </c>
      <c r="B17" s="538"/>
      <c r="C17" s="538"/>
      <c r="D17" s="538"/>
      <c r="E17" s="538"/>
      <c r="F17" s="538"/>
      <c r="G17" s="538"/>
      <c r="H17" s="538"/>
      <c r="I17" s="538"/>
      <c r="J17" s="538"/>
      <c r="K17" s="538"/>
      <c r="L17" s="539"/>
      <c r="M17" s="397">
        <v>15</v>
      </c>
      <c r="N17" s="398" t="s">
        <v>5</v>
      </c>
    </row>
    <row r="18" spans="1:14" s="380" customFormat="1" x14ac:dyDescent="0.25">
      <c r="A18" s="381"/>
      <c r="B18" s="381"/>
      <c r="C18" s="382"/>
      <c r="D18" s="382"/>
      <c r="E18" s="377"/>
      <c r="F18" s="378"/>
      <c r="G18" s="378"/>
      <c r="H18" s="378"/>
      <c r="I18" s="381"/>
      <c r="J18" s="377"/>
      <c r="K18" s="358"/>
      <c r="L18" s="381"/>
      <c r="M18" s="397" t="s">
        <v>371</v>
      </c>
      <c r="N18" s="398" t="s">
        <v>368</v>
      </c>
    </row>
    <row r="19" spans="1:14" s="380" customFormat="1" ht="25.5" customHeight="1" x14ac:dyDescent="0.25">
      <c r="A19" s="537" t="s">
        <v>903</v>
      </c>
      <c r="B19" s="538"/>
      <c r="C19" s="538"/>
      <c r="D19" s="538"/>
      <c r="E19" s="538"/>
      <c r="F19" s="538"/>
      <c r="G19" s="538"/>
      <c r="H19" s="538"/>
      <c r="I19" s="538"/>
      <c r="J19" s="538"/>
      <c r="K19" s="538"/>
      <c r="L19" s="539"/>
      <c r="M19" s="397">
        <v>360</v>
      </c>
      <c r="N19" s="398" t="s">
        <v>369</v>
      </c>
    </row>
    <row r="20" spans="1:14" s="380" customFormat="1" x14ac:dyDescent="0.25">
      <c r="A20" s="381"/>
      <c r="B20" s="381"/>
      <c r="C20" s="382"/>
      <c r="D20" s="382"/>
      <c r="E20" s="377"/>
      <c r="F20" s="378"/>
      <c r="G20" s="378"/>
      <c r="H20" s="378"/>
      <c r="I20" s="381"/>
      <c r="J20" s="377"/>
      <c r="K20" s="358"/>
      <c r="L20" s="381"/>
      <c r="M20" s="397">
        <v>480</v>
      </c>
      <c r="N20" s="398" t="s">
        <v>370</v>
      </c>
    </row>
    <row r="21" spans="1:14" s="380" customFormat="1" ht="25.5" customHeight="1" x14ac:dyDescent="0.25">
      <c r="A21" s="537" t="s">
        <v>904</v>
      </c>
      <c r="B21" s="538"/>
      <c r="C21" s="538"/>
      <c r="D21" s="538"/>
      <c r="E21" s="538"/>
      <c r="F21" s="538"/>
      <c r="G21" s="538"/>
      <c r="H21" s="538"/>
      <c r="I21" s="538"/>
      <c r="J21" s="538"/>
      <c r="K21" s="538"/>
      <c r="L21" s="539"/>
      <c r="M21" s="380" t="s">
        <v>375</v>
      </c>
    </row>
    <row r="22" spans="1:14" s="380" customFormat="1" x14ac:dyDescent="0.25">
      <c r="A22" s="383"/>
      <c r="B22" s="383"/>
      <c r="C22" s="384"/>
      <c r="D22" s="384"/>
      <c r="E22" s="377"/>
      <c r="F22" s="385"/>
      <c r="G22" s="385"/>
      <c r="H22" s="385"/>
      <c r="I22" s="383"/>
      <c r="J22" s="383"/>
      <c r="K22" s="386"/>
      <c r="L22" s="383"/>
    </row>
    <row r="23" spans="1:14" s="380" customFormat="1" ht="63.75" customHeight="1" x14ac:dyDescent="0.25">
      <c r="A23" s="534" t="s">
        <v>905</v>
      </c>
      <c r="B23" s="535"/>
      <c r="C23" s="535"/>
      <c r="D23" s="535"/>
      <c r="E23" s="535"/>
      <c r="F23" s="535"/>
      <c r="G23" s="535"/>
      <c r="H23" s="535"/>
      <c r="I23" s="535"/>
      <c r="J23" s="535"/>
      <c r="K23" s="535"/>
      <c r="L23" s="536"/>
    </row>
    <row r="24" spans="1:14" s="412" customFormat="1" x14ac:dyDescent="0.25">
      <c r="A24" s="411"/>
      <c r="C24" s="413"/>
      <c r="D24" s="413"/>
      <c r="E24" s="413"/>
      <c r="F24" s="413"/>
      <c r="G24" s="413"/>
      <c r="H24" s="413"/>
      <c r="K24" s="414"/>
    </row>
    <row r="25" spans="1:14" s="412" customFormat="1" x14ac:dyDescent="0.25">
      <c r="A25" s="411"/>
      <c r="C25" s="413"/>
      <c r="D25" s="413"/>
      <c r="E25" s="413"/>
      <c r="F25" s="413"/>
      <c r="G25" s="413"/>
      <c r="H25" s="413"/>
      <c r="K25" s="414"/>
    </row>
    <row r="26" spans="1:14" s="412" customFormat="1" x14ac:dyDescent="0.25">
      <c r="A26" s="411"/>
      <c r="C26" s="413"/>
      <c r="D26" s="413"/>
      <c r="E26" s="413"/>
      <c r="F26" s="413"/>
      <c r="G26" s="413"/>
      <c r="H26" s="413"/>
      <c r="K26" s="414"/>
    </row>
    <row r="27" spans="1:14" s="412" customFormat="1" x14ac:dyDescent="0.25">
      <c r="A27" s="411"/>
      <c r="C27" s="413"/>
      <c r="D27" s="413"/>
      <c r="E27" s="413"/>
      <c r="F27" s="413"/>
      <c r="G27" s="413"/>
      <c r="H27" s="413"/>
      <c r="K27" s="414"/>
    </row>
    <row r="28" spans="1:14" s="412" customFormat="1" x14ac:dyDescent="0.25">
      <c r="A28" s="411"/>
      <c r="C28" s="413"/>
      <c r="D28" s="413"/>
      <c r="E28" s="413"/>
      <c r="F28" s="413"/>
      <c r="G28" s="413"/>
      <c r="H28" s="413"/>
      <c r="K28" s="414"/>
    </row>
    <row r="29" spans="1:14" s="412" customFormat="1" x14ac:dyDescent="0.25">
      <c r="A29" s="411"/>
      <c r="C29" s="413"/>
      <c r="D29" s="413"/>
      <c r="E29" s="413"/>
      <c r="F29" s="413"/>
      <c r="G29" s="413"/>
      <c r="H29" s="413"/>
      <c r="K29" s="414"/>
    </row>
    <row r="30" spans="1:14" s="412" customFormat="1" x14ac:dyDescent="0.25">
      <c r="A30" s="411"/>
      <c r="C30" s="413"/>
      <c r="D30" s="413"/>
      <c r="E30" s="413"/>
      <c r="F30" s="413"/>
      <c r="G30" s="413"/>
      <c r="H30" s="413"/>
      <c r="K30" s="414"/>
    </row>
    <row r="31" spans="1:14" s="412" customFormat="1" x14ac:dyDescent="0.25">
      <c r="A31" s="411"/>
      <c r="C31" s="413"/>
      <c r="D31" s="413"/>
      <c r="E31" s="413"/>
      <c r="F31" s="413"/>
      <c r="G31" s="413"/>
      <c r="H31" s="413"/>
      <c r="K31" s="414"/>
    </row>
    <row r="32" spans="1:14" s="412" customFormat="1" x14ac:dyDescent="0.25">
      <c r="A32" s="411"/>
      <c r="C32" s="413"/>
      <c r="D32" s="413"/>
      <c r="E32" s="413"/>
      <c r="F32" s="413"/>
      <c r="G32" s="413"/>
      <c r="H32" s="413"/>
      <c r="K32" s="414"/>
    </row>
    <row r="33" spans="1:11" s="412" customFormat="1" x14ac:dyDescent="0.25">
      <c r="A33" s="411"/>
      <c r="C33" s="413"/>
      <c r="D33" s="413"/>
      <c r="E33" s="413"/>
      <c r="F33" s="413"/>
      <c r="G33" s="413"/>
      <c r="H33" s="413"/>
      <c r="K33" s="414"/>
    </row>
    <row r="34" spans="1:11" s="412" customFormat="1" x14ac:dyDescent="0.25">
      <c r="A34" s="411"/>
      <c r="C34" s="413"/>
      <c r="D34" s="413"/>
      <c r="E34" s="413"/>
      <c r="F34" s="413"/>
      <c r="G34" s="413"/>
      <c r="H34" s="413"/>
      <c r="K34" s="414"/>
    </row>
    <row r="35" spans="1:11" s="412" customFormat="1" x14ac:dyDescent="0.25">
      <c r="A35" s="411"/>
      <c r="C35" s="413"/>
      <c r="D35" s="413"/>
      <c r="E35" s="413"/>
      <c r="F35" s="413"/>
      <c r="G35" s="413"/>
      <c r="H35" s="413"/>
      <c r="K35" s="414"/>
    </row>
    <row r="36" spans="1:11" s="412" customFormat="1" x14ac:dyDescent="0.25">
      <c r="A36" s="411"/>
      <c r="C36" s="413"/>
      <c r="D36" s="413"/>
      <c r="E36" s="413"/>
      <c r="F36" s="413"/>
      <c r="G36" s="413"/>
      <c r="H36" s="413"/>
      <c r="K36" s="414"/>
    </row>
    <row r="37" spans="1:11" s="412" customFormat="1" x14ac:dyDescent="0.25">
      <c r="A37" s="411"/>
      <c r="C37" s="413"/>
      <c r="D37" s="413"/>
      <c r="E37" s="413"/>
      <c r="F37" s="413"/>
      <c r="G37" s="413"/>
      <c r="H37" s="413"/>
      <c r="K37" s="414"/>
    </row>
    <row r="38" spans="1:11" s="412" customFormat="1" x14ac:dyDescent="0.25">
      <c r="A38" s="411"/>
      <c r="C38" s="413"/>
      <c r="D38" s="413"/>
      <c r="E38" s="413"/>
      <c r="F38" s="413"/>
      <c r="G38" s="413"/>
      <c r="H38" s="413"/>
      <c r="K38" s="414"/>
    </row>
    <row r="39" spans="1:11" s="412" customFormat="1" x14ac:dyDescent="0.25">
      <c r="A39" s="411"/>
      <c r="C39" s="413"/>
      <c r="D39" s="413"/>
      <c r="E39" s="413"/>
      <c r="F39" s="413"/>
      <c r="G39" s="413"/>
      <c r="H39" s="413"/>
      <c r="K39" s="414"/>
    </row>
    <row r="40" spans="1:11" s="412" customFormat="1" x14ac:dyDescent="0.25">
      <c r="A40" s="411"/>
      <c r="C40" s="413"/>
      <c r="D40" s="413"/>
      <c r="E40" s="413"/>
      <c r="F40" s="413"/>
      <c r="G40" s="413"/>
      <c r="H40" s="413"/>
      <c r="K40" s="414"/>
    </row>
    <row r="41" spans="1:11" s="412" customFormat="1" x14ac:dyDescent="0.25">
      <c r="A41" s="411"/>
      <c r="C41" s="413"/>
      <c r="D41" s="413"/>
      <c r="E41" s="413"/>
      <c r="F41" s="413"/>
      <c r="G41" s="413"/>
      <c r="H41" s="413"/>
      <c r="K41" s="414"/>
    </row>
    <row r="42" spans="1:11" s="412" customFormat="1" x14ac:dyDescent="0.25">
      <c r="A42" s="411"/>
      <c r="C42" s="413"/>
      <c r="D42" s="413"/>
      <c r="E42" s="413"/>
      <c r="F42" s="413"/>
      <c r="G42" s="413"/>
      <c r="H42" s="413"/>
      <c r="K42" s="414"/>
    </row>
    <row r="43" spans="1:11" s="412" customFormat="1" x14ac:dyDescent="0.25">
      <c r="A43" s="411"/>
      <c r="C43" s="413"/>
      <c r="D43" s="413"/>
      <c r="E43" s="413"/>
      <c r="F43" s="413"/>
      <c r="G43" s="413"/>
      <c r="H43" s="413"/>
      <c r="K43" s="414"/>
    </row>
    <row r="44" spans="1:11" s="412" customFormat="1" x14ac:dyDescent="0.25">
      <c r="A44" s="411"/>
      <c r="C44" s="413"/>
      <c r="D44" s="413"/>
      <c r="E44" s="413"/>
      <c r="F44" s="413"/>
      <c r="G44" s="413"/>
      <c r="H44" s="413"/>
      <c r="K44" s="414"/>
    </row>
    <row r="45" spans="1:11" s="412" customFormat="1" x14ac:dyDescent="0.25">
      <c r="A45" s="411"/>
      <c r="C45" s="413"/>
      <c r="D45" s="413"/>
      <c r="E45" s="413"/>
      <c r="F45" s="413"/>
      <c r="G45" s="413"/>
      <c r="H45" s="413"/>
      <c r="K45" s="414"/>
    </row>
    <row r="46" spans="1:11" s="412" customFormat="1" x14ac:dyDescent="0.25">
      <c r="A46" s="411"/>
      <c r="C46" s="413"/>
      <c r="D46" s="413"/>
      <c r="E46" s="413"/>
      <c r="F46" s="413"/>
      <c r="G46" s="413"/>
      <c r="H46" s="413"/>
      <c r="K46" s="414"/>
    </row>
    <row r="47" spans="1:11" s="412" customFormat="1" x14ac:dyDescent="0.25">
      <c r="A47" s="411"/>
      <c r="C47" s="413"/>
      <c r="D47" s="413"/>
      <c r="E47" s="413"/>
      <c r="F47" s="413"/>
      <c r="G47" s="413"/>
      <c r="H47" s="413"/>
      <c r="K47" s="414"/>
    </row>
    <row r="48" spans="1:11" s="412" customFormat="1" x14ac:dyDescent="0.25">
      <c r="A48" s="411"/>
      <c r="C48" s="413"/>
      <c r="D48" s="413"/>
      <c r="E48" s="413"/>
      <c r="F48" s="413"/>
      <c r="G48" s="413"/>
      <c r="H48" s="413"/>
      <c r="K48" s="414"/>
    </row>
    <row r="49" spans="1:11" s="412" customFormat="1" x14ac:dyDescent="0.25">
      <c r="A49" s="411"/>
      <c r="C49" s="413"/>
      <c r="D49" s="413"/>
      <c r="E49" s="413"/>
      <c r="F49" s="413"/>
      <c r="G49" s="413"/>
      <c r="H49" s="413"/>
      <c r="K49" s="414"/>
    </row>
    <row r="50" spans="1:11" s="412" customFormat="1" x14ac:dyDescent="0.25">
      <c r="A50" s="411"/>
      <c r="C50" s="413"/>
      <c r="D50" s="413"/>
      <c r="E50" s="413"/>
      <c r="F50" s="413"/>
      <c r="G50" s="413"/>
      <c r="H50" s="413"/>
      <c r="K50" s="414"/>
    </row>
    <row r="51" spans="1:11" s="412" customFormat="1" x14ac:dyDescent="0.25">
      <c r="A51" s="411"/>
      <c r="C51" s="413"/>
      <c r="D51" s="413"/>
      <c r="E51" s="413"/>
      <c r="F51" s="413"/>
      <c r="G51" s="413"/>
      <c r="H51" s="413"/>
      <c r="K51" s="414"/>
    </row>
    <row r="52" spans="1:11" s="412" customFormat="1" x14ac:dyDescent="0.25">
      <c r="A52" s="411"/>
      <c r="C52" s="413"/>
      <c r="D52" s="413"/>
      <c r="E52" s="413"/>
      <c r="F52" s="413"/>
      <c r="G52" s="413"/>
      <c r="H52" s="413"/>
      <c r="K52" s="414"/>
    </row>
    <row r="53" spans="1:11" s="412" customFormat="1" x14ac:dyDescent="0.25">
      <c r="A53" s="411"/>
      <c r="C53" s="413"/>
      <c r="D53" s="413"/>
      <c r="E53" s="413"/>
      <c r="F53" s="413"/>
      <c r="G53" s="413"/>
      <c r="H53" s="413"/>
      <c r="K53" s="414"/>
    </row>
    <row r="54" spans="1:11" s="412" customFormat="1" x14ac:dyDescent="0.25">
      <c r="A54" s="411"/>
      <c r="C54" s="413"/>
      <c r="D54" s="413"/>
      <c r="E54" s="413"/>
      <c r="F54" s="413"/>
      <c r="G54" s="413"/>
      <c r="H54" s="413"/>
      <c r="K54" s="414"/>
    </row>
    <row r="55" spans="1:11" s="412" customFormat="1" x14ac:dyDescent="0.25">
      <c r="A55" s="411"/>
      <c r="C55" s="413"/>
      <c r="D55" s="413"/>
      <c r="E55" s="413"/>
      <c r="F55" s="413"/>
      <c r="G55" s="413"/>
      <c r="H55" s="413"/>
      <c r="K55" s="414"/>
    </row>
    <row r="56" spans="1:11" s="412" customFormat="1" x14ac:dyDescent="0.25">
      <c r="A56" s="411"/>
      <c r="C56" s="413"/>
      <c r="D56" s="413"/>
      <c r="E56" s="413"/>
      <c r="F56" s="413"/>
      <c r="G56" s="413"/>
      <c r="H56" s="413"/>
      <c r="K56" s="414"/>
    </row>
    <row r="57" spans="1:11" s="412" customFormat="1" x14ac:dyDescent="0.25">
      <c r="A57" s="411"/>
      <c r="C57" s="413"/>
      <c r="D57" s="413"/>
      <c r="E57" s="413"/>
      <c r="F57" s="413"/>
      <c r="G57" s="413"/>
      <c r="H57" s="413"/>
      <c r="K57" s="414"/>
    </row>
    <row r="58" spans="1:11" s="412" customFormat="1" x14ac:dyDescent="0.25">
      <c r="A58" s="411"/>
      <c r="C58" s="413"/>
      <c r="D58" s="413"/>
      <c r="E58" s="413"/>
      <c r="F58" s="413"/>
      <c r="G58" s="413"/>
      <c r="H58" s="413"/>
      <c r="K58" s="414"/>
    </row>
    <row r="59" spans="1:11" s="412" customFormat="1" x14ac:dyDescent="0.25">
      <c r="A59" s="411"/>
      <c r="C59" s="413"/>
      <c r="D59" s="413"/>
      <c r="E59" s="413"/>
      <c r="F59" s="413"/>
      <c r="G59" s="413"/>
      <c r="H59" s="413"/>
      <c r="K59" s="414"/>
    </row>
    <row r="60" spans="1:11" s="412" customFormat="1" x14ac:dyDescent="0.25">
      <c r="A60" s="411"/>
      <c r="C60" s="413"/>
      <c r="D60" s="413"/>
      <c r="E60" s="413"/>
      <c r="F60" s="413"/>
      <c r="G60" s="413"/>
      <c r="H60" s="413"/>
      <c r="K60" s="414"/>
    </row>
    <row r="61" spans="1:11" s="412" customFormat="1" x14ac:dyDescent="0.25">
      <c r="A61" s="411"/>
      <c r="C61" s="413"/>
      <c r="D61" s="413"/>
      <c r="E61" s="413"/>
      <c r="F61" s="413"/>
      <c r="G61" s="413"/>
      <c r="H61" s="413"/>
      <c r="K61" s="414"/>
    </row>
    <row r="62" spans="1:11" s="412" customFormat="1" x14ac:dyDescent="0.25">
      <c r="A62" s="411"/>
      <c r="C62" s="413"/>
      <c r="D62" s="413"/>
      <c r="E62" s="413"/>
      <c r="F62" s="413"/>
      <c r="G62" s="413"/>
      <c r="H62" s="413"/>
      <c r="K62" s="414"/>
    </row>
    <row r="63" spans="1:11" s="412" customFormat="1" x14ac:dyDescent="0.25">
      <c r="A63" s="411"/>
      <c r="C63" s="413"/>
      <c r="D63" s="413"/>
      <c r="E63" s="413"/>
      <c r="F63" s="413"/>
      <c r="G63" s="413"/>
      <c r="H63" s="413"/>
      <c r="K63" s="414"/>
    </row>
    <row r="64" spans="1:11" s="412" customFormat="1" x14ac:dyDescent="0.25">
      <c r="A64" s="411"/>
      <c r="C64" s="413"/>
      <c r="D64" s="413"/>
      <c r="E64" s="413"/>
      <c r="F64" s="413"/>
      <c r="G64" s="413"/>
      <c r="H64" s="413"/>
      <c r="K64" s="414"/>
    </row>
    <row r="65" spans="1:11" s="412" customFormat="1" x14ac:dyDescent="0.25">
      <c r="A65" s="411"/>
      <c r="C65" s="413"/>
      <c r="D65" s="413"/>
      <c r="E65" s="413"/>
      <c r="F65" s="413"/>
      <c r="G65" s="413"/>
      <c r="H65" s="413"/>
      <c r="K65" s="414"/>
    </row>
    <row r="66" spans="1:11" s="412" customFormat="1" x14ac:dyDescent="0.25">
      <c r="A66" s="411"/>
      <c r="C66" s="413"/>
      <c r="D66" s="413"/>
      <c r="E66" s="413"/>
      <c r="F66" s="413"/>
      <c r="G66" s="413"/>
      <c r="H66" s="413"/>
      <c r="K66" s="414"/>
    </row>
    <row r="67" spans="1:11" s="412" customFormat="1" x14ac:dyDescent="0.25">
      <c r="A67" s="411"/>
      <c r="C67" s="413"/>
      <c r="D67" s="413"/>
      <c r="E67" s="413"/>
      <c r="F67" s="413"/>
      <c r="G67" s="413"/>
      <c r="H67" s="413"/>
      <c r="K67" s="414"/>
    </row>
    <row r="68" spans="1:11" s="412" customFormat="1" x14ac:dyDescent="0.25">
      <c r="A68" s="411"/>
      <c r="C68" s="413"/>
      <c r="D68" s="413"/>
      <c r="E68" s="413"/>
      <c r="F68" s="413"/>
      <c r="G68" s="413"/>
      <c r="H68" s="413"/>
      <c r="K68" s="414"/>
    </row>
    <row r="69" spans="1:11" s="412" customFormat="1" x14ac:dyDescent="0.25">
      <c r="A69" s="411"/>
      <c r="C69" s="413"/>
      <c r="D69" s="413"/>
      <c r="E69" s="413"/>
      <c r="F69" s="413"/>
      <c r="G69" s="413"/>
      <c r="H69" s="413"/>
      <c r="K69" s="414"/>
    </row>
    <row r="70" spans="1:11" s="412" customFormat="1" x14ac:dyDescent="0.25">
      <c r="A70" s="411"/>
      <c r="C70" s="413"/>
      <c r="D70" s="413"/>
      <c r="E70" s="413"/>
      <c r="F70" s="413"/>
      <c r="G70" s="413"/>
      <c r="H70" s="413"/>
      <c r="K70" s="414"/>
    </row>
    <row r="71" spans="1:11" s="412" customFormat="1" x14ac:dyDescent="0.25">
      <c r="A71" s="411"/>
      <c r="C71" s="413"/>
      <c r="D71" s="413"/>
      <c r="E71" s="413"/>
      <c r="F71" s="413"/>
      <c r="G71" s="413"/>
      <c r="H71" s="413"/>
      <c r="K71" s="414"/>
    </row>
    <row r="72" spans="1:11" s="412" customFormat="1" x14ac:dyDescent="0.25">
      <c r="A72" s="411"/>
      <c r="C72" s="413"/>
      <c r="D72" s="413"/>
      <c r="E72" s="413"/>
      <c r="F72" s="413"/>
      <c r="G72" s="413"/>
      <c r="H72" s="413"/>
      <c r="K72" s="414"/>
    </row>
    <row r="73" spans="1:11" s="412" customFormat="1" x14ac:dyDescent="0.25">
      <c r="A73" s="411"/>
      <c r="C73" s="413"/>
      <c r="D73" s="413"/>
      <c r="E73" s="413"/>
      <c r="F73" s="413"/>
      <c r="G73" s="413"/>
      <c r="H73" s="413"/>
      <c r="K73" s="414"/>
    </row>
    <row r="74" spans="1:11" s="412" customFormat="1" x14ac:dyDescent="0.25">
      <c r="A74" s="411"/>
      <c r="C74" s="413"/>
      <c r="D74" s="413"/>
      <c r="E74" s="413"/>
      <c r="F74" s="413"/>
      <c r="G74" s="413"/>
      <c r="H74" s="413"/>
      <c r="K74" s="414"/>
    </row>
    <row r="75" spans="1:11" s="412" customFormat="1" x14ac:dyDescent="0.25">
      <c r="A75" s="411"/>
      <c r="C75" s="413"/>
      <c r="D75" s="413"/>
      <c r="E75" s="413"/>
      <c r="F75" s="413"/>
      <c r="G75" s="413"/>
      <c r="H75" s="413"/>
      <c r="K75" s="414"/>
    </row>
    <row r="76" spans="1:11" s="412" customFormat="1" x14ac:dyDescent="0.25">
      <c r="A76" s="411"/>
      <c r="C76" s="413"/>
      <c r="D76" s="413"/>
      <c r="E76" s="413"/>
      <c r="F76" s="413"/>
      <c r="G76" s="413"/>
      <c r="H76" s="413"/>
      <c r="K76" s="414"/>
    </row>
    <row r="77" spans="1:11" s="412" customFormat="1" x14ac:dyDescent="0.25">
      <c r="A77" s="411"/>
      <c r="C77" s="413"/>
      <c r="D77" s="413"/>
      <c r="E77" s="413"/>
      <c r="F77" s="413"/>
      <c r="G77" s="413"/>
      <c r="H77" s="413"/>
      <c r="K77" s="414"/>
    </row>
    <row r="78" spans="1:11" s="412" customFormat="1" x14ac:dyDescent="0.25">
      <c r="A78" s="411"/>
      <c r="C78" s="413"/>
      <c r="D78" s="413"/>
      <c r="E78" s="413"/>
      <c r="F78" s="413"/>
      <c r="G78" s="413"/>
      <c r="H78" s="413"/>
      <c r="K78" s="414"/>
    </row>
    <row r="79" spans="1:11" s="412" customFormat="1" x14ac:dyDescent="0.25">
      <c r="A79" s="411"/>
      <c r="C79" s="413"/>
      <c r="D79" s="413"/>
      <c r="E79" s="413"/>
      <c r="F79" s="413"/>
      <c r="G79" s="413"/>
      <c r="H79" s="413"/>
      <c r="K79" s="414"/>
    </row>
    <row r="80" spans="1:11" s="412" customFormat="1" x14ac:dyDescent="0.25">
      <c r="A80" s="411"/>
      <c r="C80" s="413"/>
      <c r="D80" s="413"/>
      <c r="E80" s="413"/>
      <c r="F80" s="413"/>
      <c r="G80" s="413"/>
      <c r="H80" s="413"/>
      <c r="K80" s="414"/>
    </row>
    <row r="81" spans="1:11" s="412" customFormat="1" x14ac:dyDescent="0.25">
      <c r="A81" s="411"/>
      <c r="C81" s="413"/>
      <c r="D81" s="413"/>
      <c r="E81" s="413"/>
      <c r="F81" s="413"/>
      <c r="G81" s="413"/>
      <c r="H81" s="413"/>
      <c r="K81" s="414"/>
    </row>
    <row r="82" spans="1:11" s="412" customFormat="1" x14ac:dyDescent="0.25">
      <c r="A82" s="411"/>
      <c r="C82" s="413"/>
      <c r="D82" s="413"/>
      <c r="E82" s="413"/>
      <c r="F82" s="413"/>
      <c r="G82" s="413"/>
      <c r="H82" s="413"/>
      <c r="K82" s="414"/>
    </row>
    <row r="83" spans="1:11" s="412" customFormat="1" x14ac:dyDescent="0.25">
      <c r="A83" s="411"/>
      <c r="C83" s="413"/>
      <c r="D83" s="413"/>
      <c r="E83" s="413"/>
      <c r="F83" s="413"/>
      <c r="G83" s="413"/>
      <c r="H83" s="413"/>
      <c r="K83" s="414"/>
    </row>
    <row r="84" spans="1:11" s="412" customFormat="1" x14ac:dyDescent="0.25">
      <c r="A84" s="411"/>
      <c r="C84" s="413"/>
      <c r="D84" s="413"/>
      <c r="E84" s="413"/>
      <c r="F84" s="413"/>
      <c r="G84" s="413"/>
      <c r="H84" s="413"/>
      <c r="K84" s="414"/>
    </row>
    <row r="85" spans="1:11" s="412" customFormat="1" x14ac:dyDescent="0.25">
      <c r="A85" s="411"/>
      <c r="C85" s="413"/>
      <c r="D85" s="413"/>
      <c r="E85" s="413"/>
      <c r="F85" s="413"/>
      <c r="G85" s="413"/>
      <c r="H85" s="413"/>
      <c r="K85" s="414"/>
    </row>
    <row r="86" spans="1:11" s="412" customFormat="1" x14ac:dyDescent="0.25">
      <c r="A86" s="411"/>
      <c r="C86" s="413"/>
      <c r="D86" s="413"/>
      <c r="E86" s="413"/>
      <c r="F86" s="413"/>
      <c r="G86" s="413"/>
      <c r="H86" s="413"/>
      <c r="K86" s="414"/>
    </row>
    <row r="87" spans="1:11" s="412" customFormat="1" x14ac:dyDescent="0.25">
      <c r="A87" s="411"/>
      <c r="C87" s="413"/>
      <c r="D87" s="413"/>
      <c r="E87" s="413"/>
      <c r="F87" s="413"/>
      <c r="G87" s="413"/>
      <c r="H87" s="413"/>
      <c r="K87" s="414"/>
    </row>
    <row r="88" spans="1:11" s="412" customFormat="1" x14ac:dyDescent="0.25">
      <c r="A88" s="411"/>
      <c r="C88" s="413"/>
      <c r="D88" s="413"/>
      <c r="E88" s="413"/>
      <c r="F88" s="413"/>
      <c r="G88" s="413"/>
      <c r="H88" s="413"/>
      <c r="K88" s="414"/>
    </row>
    <row r="89" spans="1:11" s="412" customFormat="1" x14ac:dyDescent="0.25">
      <c r="A89" s="411"/>
      <c r="C89" s="413"/>
      <c r="D89" s="413"/>
      <c r="E89" s="413"/>
      <c r="F89" s="413"/>
      <c r="G89" s="413"/>
      <c r="H89" s="413"/>
      <c r="K89" s="414"/>
    </row>
    <row r="90" spans="1:11" s="412" customFormat="1" x14ac:dyDescent="0.25">
      <c r="A90" s="411"/>
      <c r="C90" s="413"/>
      <c r="D90" s="413"/>
      <c r="E90" s="413"/>
      <c r="F90" s="413"/>
      <c r="G90" s="413"/>
      <c r="H90" s="413"/>
      <c r="K90" s="414"/>
    </row>
    <row r="91" spans="1:11" s="412" customFormat="1" x14ac:dyDescent="0.25">
      <c r="A91" s="411"/>
      <c r="C91" s="413"/>
      <c r="D91" s="413"/>
      <c r="E91" s="413"/>
      <c r="F91" s="413"/>
      <c r="G91" s="413"/>
      <c r="H91" s="413"/>
      <c r="K91" s="414"/>
    </row>
    <row r="92" spans="1:11" s="412" customFormat="1" x14ac:dyDescent="0.25">
      <c r="A92" s="411"/>
      <c r="C92" s="413"/>
      <c r="D92" s="413"/>
      <c r="E92" s="413"/>
      <c r="F92" s="413"/>
      <c r="G92" s="413"/>
      <c r="H92" s="413"/>
      <c r="K92" s="414"/>
    </row>
    <row r="93" spans="1:11" s="412" customFormat="1" x14ac:dyDescent="0.25">
      <c r="A93" s="411"/>
      <c r="C93" s="413"/>
      <c r="D93" s="413"/>
      <c r="E93" s="413"/>
      <c r="F93" s="413"/>
      <c r="G93" s="413"/>
      <c r="H93" s="413"/>
      <c r="K93" s="414"/>
    </row>
    <row r="94" spans="1:11" s="412" customFormat="1" x14ac:dyDescent="0.25">
      <c r="A94" s="411"/>
      <c r="C94" s="413"/>
      <c r="D94" s="413"/>
      <c r="E94" s="413"/>
      <c r="F94" s="413"/>
      <c r="G94" s="413"/>
      <c r="H94" s="413"/>
      <c r="K94" s="414"/>
    </row>
    <row r="95" spans="1:11" s="412" customFormat="1" x14ac:dyDescent="0.25">
      <c r="A95" s="411"/>
      <c r="C95" s="413"/>
      <c r="D95" s="413"/>
      <c r="E95" s="413"/>
      <c r="F95" s="413"/>
      <c r="G95" s="413"/>
      <c r="H95" s="413"/>
      <c r="K95" s="414"/>
    </row>
    <row r="96" spans="1:11" s="412" customFormat="1" x14ac:dyDescent="0.25">
      <c r="A96" s="411"/>
      <c r="C96" s="413"/>
      <c r="D96" s="413"/>
      <c r="E96" s="413"/>
      <c r="F96" s="413"/>
      <c r="G96" s="413"/>
      <c r="H96" s="413"/>
      <c r="K96" s="414"/>
    </row>
    <row r="97" spans="1:11" s="412" customFormat="1" x14ac:dyDescent="0.25">
      <c r="A97" s="411"/>
      <c r="C97" s="413"/>
      <c r="D97" s="413"/>
      <c r="E97" s="413"/>
      <c r="F97" s="413"/>
      <c r="G97" s="413"/>
      <c r="H97" s="413"/>
      <c r="K97" s="414"/>
    </row>
    <row r="98" spans="1:11" s="412" customFormat="1" x14ac:dyDescent="0.25">
      <c r="A98" s="411"/>
      <c r="C98" s="413"/>
      <c r="D98" s="413"/>
      <c r="E98" s="413"/>
      <c r="F98" s="413"/>
      <c r="G98" s="413"/>
      <c r="H98" s="413"/>
      <c r="K98" s="414"/>
    </row>
    <row r="99" spans="1:11" s="412" customFormat="1" x14ac:dyDescent="0.25">
      <c r="A99" s="411"/>
      <c r="C99" s="413"/>
      <c r="D99" s="413"/>
      <c r="E99" s="413"/>
      <c r="F99" s="413"/>
      <c r="G99" s="413"/>
      <c r="H99" s="413"/>
      <c r="K99" s="414"/>
    </row>
    <row r="100" spans="1:11" s="412" customFormat="1" x14ac:dyDescent="0.25">
      <c r="A100" s="411"/>
      <c r="C100" s="413"/>
      <c r="D100" s="413"/>
      <c r="E100" s="413"/>
      <c r="F100" s="413"/>
      <c r="G100" s="413"/>
      <c r="H100" s="413"/>
      <c r="K100" s="414"/>
    </row>
    <row r="101" spans="1:11" s="412" customFormat="1" x14ac:dyDescent="0.25">
      <c r="A101" s="411"/>
      <c r="C101" s="413"/>
      <c r="D101" s="413"/>
      <c r="E101" s="413"/>
      <c r="F101" s="413"/>
      <c r="G101" s="413"/>
      <c r="H101" s="413"/>
      <c r="K101" s="414"/>
    </row>
    <row r="102" spans="1:11" s="412" customFormat="1" x14ac:dyDescent="0.25">
      <c r="A102" s="411"/>
      <c r="C102" s="413"/>
      <c r="D102" s="413"/>
      <c r="E102" s="413"/>
      <c r="F102" s="413"/>
      <c r="G102" s="413"/>
      <c r="H102" s="413"/>
      <c r="K102" s="414"/>
    </row>
    <row r="103" spans="1:11" s="412" customFormat="1" x14ac:dyDescent="0.25">
      <c r="A103" s="411"/>
      <c r="C103" s="413"/>
      <c r="D103" s="413"/>
      <c r="E103" s="413"/>
      <c r="F103" s="413"/>
      <c r="G103" s="413"/>
      <c r="H103" s="413"/>
      <c r="K103" s="414"/>
    </row>
    <row r="104" spans="1:11" s="412" customFormat="1" x14ac:dyDescent="0.25">
      <c r="A104" s="411"/>
      <c r="C104" s="413"/>
      <c r="D104" s="413"/>
      <c r="E104" s="413"/>
      <c r="F104" s="413"/>
      <c r="G104" s="413"/>
      <c r="H104" s="413"/>
      <c r="K104" s="414"/>
    </row>
    <row r="105" spans="1:11" s="412" customFormat="1" x14ac:dyDescent="0.25">
      <c r="A105" s="411"/>
      <c r="C105" s="413"/>
      <c r="D105" s="413"/>
      <c r="E105" s="413"/>
      <c r="F105" s="413"/>
      <c r="G105" s="413"/>
      <c r="H105" s="413"/>
      <c r="K105" s="414"/>
    </row>
    <row r="106" spans="1:11" s="412" customFormat="1" x14ac:dyDescent="0.25">
      <c r="A106" s="411"/>
      <c r="C106" s="413"/>
      <c r="D106" s="413"/>
      <c r="E106" s="413"/>
      <c r="F106" s="413"/>
      <c r="G106" s="413"/>
      <c r="H106" s="413"/>
      <c r="K106" s="414"/>
    </row>
    <row r="107" spans="1:11" s="412" customFormat="1" x14ac:dyDescent="0.25">
      <c r="A107" s="411"/>
      <c r="C107" s="413"/>
      <c r="D107" s="413"/>
      <c r="E107" s="413"/>
      <c r="F107" s="413"/>
      <c r="G107" s="413"/>
      <c r="H107" s="413"/>
      <c r="K107" s="414"/>
    </row>
    <row r="108" spans="1:11" s="412" customFormat="1" x14ac:dyDescent="0.25">
      <c r="A108" s="411"/>
      <c r="C108" s="413"/>
      <c r="D108" s="413"/>
      <c r="E108" s="413"/>
      <c r="F108" s="413"/>
      <c r="G108" s="413"/>
      <c r="H108" s="413"/>
      <c r="K108" s="414"/>
    </row>
    <row r="109" spans="1:11" s="412" customFormat="1" x14ac:dyDescent="0.25">
      <c r="A109" s="411"/>
      <c r="C109" s="413"/>
      <c r="D109" s="413"/>
      <c r="E109" s="413"/>
      <c r="F109" s="413"/>
      <c r="G109" s="413"/>
      <c r="H109" s="413"/>
      <c r="K109" s="414"/>
    </row>
    <row r="110" spans="1:11" s="412" customFormat="1" x14ac:dyDescent="0.25">
      <c r="A110" s="411"/>
      <c r="C110" s="413"/>
      <c r="D110" s="413"/>
      <c r="E110" s="413"/>
      <c r="F110" s="413"/>
      <c r="G110" s="413"/>
      <c r="H110" s="413"/>
      <c r="K110" s="414"/>
    </row>
    <row r="111" spans="1:11" s="412" customFormat="1" x14ac:dyDescent="0.25">
      <c r="A111" s="411"/>
      <c r="C111" s="413"/>
      <c r="D111" s="413"/>
      <c r="E111" s="413"/>
      <c r="F111" s="413"/>
      <c r="G111" s="413"/>
      <c r="H111" s="413"/>
      <c r="K111" s="414"/>
    </row>
    <row r="112" spans="1:11" s="412" customFormat="1" x14ac:dyDescent="0.25">
      <c r="A112" s="411"/>
      <c r="C112" s="413"/>
      <c r="D112" s="413"/>
      <c r="E112" s="413"/>
      <c r="F112" s="413"/>
      <c r="G112" s="413"/>
      <c r="H112" s="413"/>
      <c r="K112" s="414"/>
    </row>
    <row r="113" spans="1:11" s="412" customFormat="1" x14ac:dyDescent="0.25">
      <c r="A113" s="411"/>
      <c r="C113" s="413"/>
      <c r="D113" s="413"/>
      <c r="E113" s="413"/>
      <c r="F113" s="413"/>
      <c r="G113" s="413"/>
      <c r="H113" s="413"/>
      <c r="K113" s="414"/>
    </row>
    <row r="114" spans="1:11" s="412" customFormat="1" x14ac:dyDescent="0.25">
      <c r="A114" s="411"/>
      <c r="C114" s="413"/>
      <c r="D114" s="413"/>
      <c r="E114" s="413"/>
      <c r="F114" s="413"/>
      <c r="G114" s="413"/>
      <c r="H114" s="413"/>
      <c r="K114" s="414"/>
    </row>
    <row r="115" spans="1:11" s="412" customFormat="1" x14ac:dyDescent="0.25">
      <c r="A115" s="411"/>
      <c r="C115" s="413"/>
      <c r="D115" s="413"/>
      <c r="E115" s="413"/>
      <c r="F115" s="413"/>
      <c r="G115" s="413"/>
      <c r="H115" s="413"/>
      <c r="K115" s="414"/>
    </row>
    <row r="116" spans="1:11" s="412" customFormat="1" x14ac:dyDescent="0.25">
      <c r="A116" s="411"/>
      <c r="C116" s="413"/>
      <c r="D116" s="413"/>
      <c r="E116" s="413"/>
      <c r="F116" s="413"/>
      <c r="G116" s="413"/>
      <c r="H116" s="413"/>
      <c r="K116" s="414"/>
    </row>
    <row r="117" spans="1:11" s="412" customFormat="1" x14ac:dyDescent="0.25">
      <c r="A117" s="411"/>
      <c r="C117" s="413"/>
      <c r="D117" s="413"/>
      <c r="E117" s="413"/>
      <c r="F117" s="413"/>
      <c r="G117" s="413"/>
      <c r="H117" s="413"/>
      <c r="K117" s="414"/>
    </row>
    <row r="118" spans="1:11" s="412" customFormat="1" x14ac:dyDescent="0.25">
      <c r="A118" s="411"/>
      <c r="C118" s="413"/>
      <c r="D118" s="413"/>
      <c r="E118" s="413"/>
      <c r="F118" s="413"/>
      <c r="G118" s="413"/>
      <c r="H118" s="413"/>
      <c r="K118" s="414"/>
    </row>
    <row r="119" spans="1:11" s="412" customFormat="1" x14ac:dyDescent="0.25">
      <c r="A119" s="411"/>
      <c r="C119" s="413"/>
      <c r="D119" s="413"/>
      <c r="E119" s="413"/>
      <c r="F119" s="413"/>
      <c r="G119" s="413"/>
      <c r="H119" s="413"/>
      <c r="K119" s="414"/>
    </row>
    <row r="120" spans="1:11" s="412" customFormat="1" x14ac:dyDescent="0.25">
      <c r="A120" s="411"/>
      <c r="C120" s="413"/>
      <c r="D120" s="413"/>
      <c r="E120" s="413"/>
      <c r="F120" s="413"/>
      <c r="G120" s="413"/>
      <c r="H120" s="413"/>
      <c r="K120" s="414"/>
    </row>
    <row r="121" spans="1:11" s="412" customFormat="1" x14ac:dyDescent="0.25">
      <c r="A121" s="411"/>
      <c r="C121" s="413"/>
      <c r="D121" s="413"/>
      <c r="E121" s="413"/>
      <c r="F121" s="413"/>
      <c r="G121" s="413"/>
      <c r="H121" s="413"/>
      <c r="K121" s="414"/>
    </row>
    <row r="122" spans="1:11" s="412" customFormat="1" x14ac:dyDescent="0.25">
      <c r="A122" s="411"/>
      <c r="C122" s="413"/>
      <c r="D122" s="413"/>
      <c r="E122" s="413"/>
      <c r="F122" s="413"/>
      <c r="G122" s="413"/>
      <c r="H122" s="413"/>
      <c r="K122" s="414"/>
    </row>
    <row r="123" spans="1:11" s="412" customFormat="1" x14ac:dyDescent="0.25">
      <c r="A123" s="411"/>
      <c r="C123" s="413"/>
      <c r="D123" s="413"/>
      <c r="E123" s="413"/>
      <c r="F123" s="413"/>
      <c r="G123" s="413"/>
      <c r="H123" s="413"/>
      <c r="K123" s="414"/>
    </row>
    <row r="124" spans="1:11" s="412" customFormat="1" x14ac:dyDescent="0.25">
      <c r="A124" s="411"/>
      <c r="C124" s="413"/>
      <c r="D124" s="413"/>
      <c r="E124" s="413"/>
      <c r="F124" s="413"/>
      <c r="G124" s="413"/>
      <c r="H124" s="413"/>
      <c r="K124" s="414"/>
    </row>
    <row r="125" spans="1:11" s="412" customFormat="1" x14ac:dyDescent="0.25">
      <c r="A125" s="411"/>
      <c r="C125" s="413"/>
      <c r="D125" s="413"/>
      <c r="E125" s="413"/>
      <c r="F125" s="413"/>
      <c r="G125" s="413"/>
      <c r="H125" s="413"/>
      <c r="K125" s="414"/>
    </row>
    <row r="126" spans="1:11" s="412" customFormat="1" x14ac:dyDescent="0.25">
      <c r="A126" s="411"/>
      <c r="C126" s="413"/>
      <c r="D126" s="413"/>
      <c r="E126" s="413"/>
      <c r="F126" s="413"/>
      <c r="G126" s="413"/>
      <c r="H126" s="413"/>
      <c r="K126" s="414"/>
    </row>
    <row r="127" spans="1:11" s="412" customFormat="1" x14ac:dyDescent="0.25">
      <c r="A127" s="411"/>
      <c r="C127" s="413"/>
      <c r="D127" s="413"/>
      <c r="E127" s="413"/>
      <c r="F127" s="413"/>
      <c r="G127" s="413"/>
      <c r="H127" s="413"/>
      <c r="K127" s="414"/>
    </row>
    <row r="128" spans="1:11" s="412" customFormat="1" x14ac:dyDescent="0.25">
      <c r="A128" s="411"/>
      <c r="C128" s="413"/>
      <c r="D128" s="413"/>
      <c r="E128" s="413"/>
      <c r="F128" s="413"/>
      <c r="G128" s="413"/>
      <c r="H128" s="413"/>
      <c r="K128" s="414"/>
    </row>
    <row r="129" spans="1:11" s="412" customFormat="1" x14ac:dyDescent="0.25">
      <c r="A129" s="411"/>
      <c r="C129" s="413"/>
      <c r="D129" s="413"/>
      <c r="E129" s="413"/>
      <c r="F129" s="413"/>
      <c r="G129" s="413"/>
      <c r="H129" s="413"/>
      <c r="K129" s="414"/>
    </row>
    <row r="130" spans="1:11" s="412" customFormat="1" x14ac:dyDescent="0.25">
      <c r="A130" s="411"/>
      <c r="C130" s="413"/>
      <c r="D130" s="413"/>
      <c r="E130" s="413"/>
      <c r="F130" s="413"/>
      <c r="G130" s="413"/>
      <c r="H130" s="413"/>
      <c r="K130" s="414"/>
    </row>
    <row r="131" spans="1:11" s="412" customFormat="1" x14ac:dyDescent="0.25">
      <c r="A131" s="411"/>
      <c r="C131" s="413"/>
      <c r="D131" s="413"/>
      <c r="E131" s="413"/>
      <c r="F131" s="413"/>
      <c r="G131" s="413"/>
      <c r="H131" s="413"/>
      <c r="K131" s="414"/>
    </row>
    <row r="132" spans="1:11" s="412" customFormat="1" x14ac:dyDescent="0.25">
      <c r="A132" s="411"/>
      <c r="C132" s="413"/>
      <c r="D132" s="413"/>
      <c r="E132" s="413"/>
      <c r="F132" s="413"/>
      <c r="G132" s="413"/>
      <c r="H132" s="413"/>
      <c r="K132" s="414"/>
    </row>
    <row r="133" spans="1:11" s="412" customFormat="1" x14ac:dyDescent="0.25">
      <c r="A133" s="411"/>
      <c r="C133" s="413"/>
      <c r="D133" s="413"/>
      <c r="E133" s="413"/>
      <c r="F133" s="413"/>
      <c r="G133" s="413"/>
      <c r="H133" s="413"/>
      <c r="K133" s="414"/>
    </row>
    <row r="134" spans="1:11" s="412" customFormat="1" x14ac:dyDescent="0.25">
      <c r="A134" s="411"/>
      <c r="C134" s="413"/>
      <c r="D134" s="413"/>
      <c r="E134" s="413"/>
      <c r="F134" s="413"/>
      <c r="G134" s="413"/>
      <c r="H134" s="413"/>
      <c r="K134" s="414"/>
    </row>
    <row r="135" spans="1:11" s="412" customFormat="1" x14ac:dyDescent="0.25">
      <c r="A135" s="411"/>
      <c r="C135" s="413"/>
      <c r="D135" s="413"/>
      <c r="E135" s="413"/>
      <c r="F135" s="413"/>
      <c r="G135" s="413"/>
      <c r="H135" s="413"/>
      <c r="K135" s="414"/>
    </row>
    <row r="136" spans="1:11" s="412" customFormat="1" x14ac:dyDescent="0.25">
      <c r="A136" s="411"/>
      <c r="C136" s="413"/>
      <c r="D136" s="413"/>
      <c r="E136" s="413"/>
      <c r="F136" s="413"/>
      <c r="G136" s="413"/>
      <c r="H136" s="413"/>
      <c r="K136" s="414"/>
    </row>
    <row r="137" spans="1:11" s="412" customFormat="1" x14ac:dyDescent="0.25">
      <c r="A137" s="411"/>
      <c r="C137" s="413"/>
      <c r="D137" s="413"/>
      <c r="E137" s="413"/>
      <c r="F137" s="413"/>
      <c r="G137" s="413"/>
      <c r="H137" s="413"/>
      <c r="K137" s="414"/>
    </row>
    <row r="138" spans="1:11" s="412" customFormat="1" x14ac:dyDescent="0.25">
      <c r="A138" s="411"/>
      <c r="C138" s="413"/>
      <c r="D138" s="413"/>
      <c r="E138" s="413"/>
      <c r="F138" s="413"/>
      <c r="G138" s="413"/>
      <c r="H138" s="413"/>
      <c r="K138" s="414"/>
    </row>
    <row r="139" spans="1:11" s="412" customFormat="1" x14ac:dyDescent="0.25">
      <c r="A139" s="411"/>
      <c r="C139" s="413"/>
      <c r="D139" s="413"/>
      <c r="E139" s="413"/>
      <c r="F139" s="413"/>
      <c r="G139" s="413"/>
      <c r="H139" s="413"/>
      <c r="K139" s="414"/>
    </row>
    <row r="140" spans="1:11" s="412" customFormat="1" x14ac:dyDescent="0.25">
      <c r="A140" s="411"/>
      <c r="C140" s="413"/>
      <c r="D140" s="413"/>
      <c r="E140" s="413"/>
      <c r="F140" s="413"/>
      <c r="G140" s="413"/>
      <c r="H140" s="413"/>
      <c r="K140" s="414"/>
    </row>
    <row r="141" spans="1:11" s="412" customFormat="1" x14ac:dyDescent="0.25">
      <c r="A141" s="411"/>
      <c r="C141" s="413"/>
      <c r="D141" s="413"/>
      <c r="E141" s="413"/>
      <c r="F141" s="413"/>
      <c r="G141" s="413"/>
      <c r="H141" s="413"/>
      <c r="K141" s="414"/>
    </row>
    <row r="142" spans="1:11" s="412" customFormat="1" x14ac:dyDescent="0.25">
      <c r="A142" s="411"/>
      <c r="C142" s="413"/>
      <c r="D142" s="413"/>
      <c r="E142" s="413"/>
      <c r="F142" s="413"/>
      <c r="G142" s="413"/>
      <c r="H142" s="413"/>
      <c r="K142" s="414"/>
    </row>
    <row r="143" spans="1:11" s="412" customFormat="1" x14ac:dyDescent="0.25">
      <c r="A143" s="411"/>
      <c r="C143" s="413"/>
      <c r="D143" s="413"/>
      <c r="E143" s="413"/>
      <c r="F143" s="413"/>
      <c r="G143" s="413"/>
      <c r="H143" s="413"/>
      <c r="K143" s="414"/>
    </row>
    <row r="144" spans="1:11" s="412" customFormat="1" x14ac:dyDescent="0.25">
      <c r="A144" s="411"/>
      <c r="C144" s="413"/>
      <c r="D144" s="413"/>
      <c r="E144" s="413"/>
      <c r="F144" s="413"/>
      <c r="G144" s="413"/>
      <c r="H144" s="413"/>
      <c r="K144" s="414"/>
    </row>
    <row r="145" spans="1:11" s="412" customFormat="1" x14ac:dyDescent="0.25">
      <c r="A145" s="411"/>
      <c r="C145" s="413"/>
      <c r="D145" s="413"/>
      <c r="E145" s="413"/>
      <c r="F145" s="413"/>
      <c r="G145" s="413"/>
      <c r="H145" s="413"/>
      <c r="K145" s="414"/>
    </row>
    <row r="146" spans="1:11" s="412" customFormat="1" x14ac:dyDescent="0.25">
      <c r="A146" s="411"/>
      <c r="C146" s="413"/>
      <c r="D146" s="413"/>
      <c r="E146" s="413"/>
      <c r="F146" s="413"/>
      <c r="G146" s="413"/>
      <c r="H146" s="413"/>
      <c r="K146" s="414"/>
    </row>
    <row r="147" spans="1:11" s="412" customFormat="1" x14ac:dyDescent="0.25">
      <c r="A147" s="411"/>
      <c r="C147" s="413"/>
      <c r="D147" s="413"/>
      <c r="E147" s="413"/>
      <c r="F147" s="413"/>
      <c r="G147" s="413"/>
      <c r="H147" s="413"/>
      <c r="K147" s="414"/>
    </row>
    <row r="148" spans="1:11" s="412" customFormat="1" x14ac:dyDescent="0.25">
      <c r="A148" s="411"/>
      <c r="C148" s="413"/>
      <c r="D148" s="413"/>
      <c r="E148" s="413"/>
      <c r="F148" s="413"/>
      <c r="G148" s="413"/>
      <c r="H148" s="413"/>
      <c r="K148" s="414"/>
    </row>
    <row r="149" spans="1:11" s="412" customFormat="1" x14ac:dyDescent="0.25">
      <c r="A149" s="411"/>
      <c r="C149" s="413"/>
      <c r="D149" s="413"/>
      <c r="E149" s="413"/>
      <c r="F149" s="413"/>
      <c r="G149" s="413"/>
      <c r="H149" s="413"/>
      <c r="K149" s="414"/>
    </row>
    <row r="150" spans="1:11" s="412" customFormat="1" x14ac:dyDescent="0.25">
      <c r="A150" s="411"/>
      <c r="C150" s="413"/>
      <c r="D150" s="413"/>
      <c r="E150" s="413"/>
      <c r="F150" s="413"/>
      <c r="G150" s="413"/>
      <c r="H150" s="413"/>
      <c r="K150" s="414"/>
    </row>
    <row r="151" spans="1:11" s="412" customFormat="1" x14ac:dyDescent="0.25">
      <c r="A151" s="411"/>
      <c r="C151" s="413"/>
      <c r="D151" s="413"/>
      <c r="E151" s="413"/>
      <c r="F151" s="413"/>
      <c r="G151" s="413"/>
      <c r="H151" s="413"/>
      <c r="K151" s="414"/>
    </row>
    <row r="152" spans="1:11" s="412" customFormat="1" x14ac:dyDescent="0.25">
      <c r="A152" s="411"/>
      <c r="C152" s="413"/>
      <c r="D152" s="413"/>
      <c r="E152" s="413"/>
      <c r="F152" s="413"/>
      <c r="G152" s="413"/>
      <c r="H152" s="413"/>
      <c r="K152" s="414"/>
    </row>
    <row r="153" spans="1:11" s="412" customFormat="1" x14ac:dyDescent="0.25">
      <c r="A153" s="411"/>
      <c r="C153" s="413"/>
      <c r="D153" s="413"/>
      <c r="E153" s="413"/>
      <c r="F153" s="413"/>
      <c r="G153" s="413"/>
      <c r="H153" s="413"/>
      <c r="K153" s="414"/>
    </row>
    <row r="154" spans="1:11" s="412" customFormat="1" x14ac:dyDescent="0.25">
      <c r="A154" s="411"/>
      <c r="C154" s="413"/>
      <c r="D154" s="413"/>
      <c r="E154" s="413"/>
      <c r="F154" s="413"/>
      <c r="G154" s="413"/>
      <c r="H154" s="413"/>
      <c r="K154" s="414"/>
    </row>
    <row r="155" spans="1:11" s="412" customFormat="1" x14ac:dyDescent="0.25">
      <c r="A155" s="411"/>
      <c r="C155" s="413"/>
      <c r="D155" s="413"/>
      <c r="E155" s="413"/>
      <c r="F155" s="413"/>
      <c r="G155" s="413"/>
      <c r="H155" s="413"/>
      <c r="K155" s="414"/>
    </row>
    <row r="156" spans="1:11" s="412" customFormat="1" x14ac:dyDescent="0.25">
      <c r="A156" s="411"/>
      <c r="C156" s="413"/>
      <c r="D156" s="413"/>
      <c r="E156" s="413"/>
      <c r="F156" s="413"/>
      <c r="G156" s="413"/>
      <c r="H156" s="413"/>
      <c r="K156" s="414"/>
    </row>
    <row r="157" spans="1:11" s="412" customFormat="1" x14ac:dyDescent="0.25">
      <c r="A157" s="411"/>
      <c r="C157" s="413"/>
      <c r="D157" s="413"/>
      <c r="E157" s="413"/>
      <c r="F157" s="413"/>
      <c r="G157" s="413"/>
      <c r="H157" s="413"/>
      <c r="K157" s="414"/>
    </row>
    <row r="158" spans="1:11" s="412" customFormat="1" x14ac:dyDescent="0.25">
      <c r="A158" s="411"/>
      <c r="C158" s="413"/>
      <c r="D158" s="413"/>
      <c r="E158" s="413"/>
      <c r="F158" s="413"/>
      <c r="G158" s="413"/>
      <c r="H158" s="413"/>
      <c r="K158" s="414"/>
    </row>
    <row r="159" spans="1:11" s="412" customFormat="1" x14ac:dyDescent="0.25">
      <c r="A159" s="411"/>
      <c r="C159" s="413"/>
      <c r="D159" s="413"/>
      <c r="E159" s="413"/>
      <c r="F159" s="413"/>
      <c r="G159" s="413"/>
      <c r="H159" s="413"/>
      <c r="K159" s="414"/>
    </row>
    <row r="160" spans="1:11" s="412" customFormat="1" x14ac:dyDescent="0.25">
      <c r="A160" s="411"/>
      <c r="C160" s="413"/>
      <c r="D160" s="413"/>
      <c r="E160" s="413"/>
      <c r="F160" s="413"/>
      <c r="G160" s="413"/>
      <c r="H160" s="413"/>
      <c r="K160" s="414"/>
    </row>
    <row r="161" spans="1:11" s="412" customFormat="1" x14ac:dyDescent="0.25">
      <c r="A161" s="411"/>
      <c r="C161" s="413"/>
      <c r="D161" s="413"/>
      <c r="E161" s="413"/>
      <c r="F161" s="413"/>
      <c r="G161" s="413"/>
      <c r="H161" s="413"/>
      <c r="K161" s="414"/>
    </row>
    <row r="162" spans="1:11" s="412" customFormat="1" x14ac:dyDescent="0.25">
      <c r="A162" s="411"/>
      <c r="C162" s="413"/>
      <c r="D162" s="413"/>
      <c r="E162" s="413"/>
      <c r="F162" s="413"/>
      <c r="G162" s="413"/>
      <c r="H162" s="413"/>
      <c r="K162" s="414"/>
    </row>
    <row r="163" spans="1:11" s="412" customFormat="1" x14ac:dyDescent="0.25">
      <c r="A163" s="411"/>
      <c r="C163" s="413"/>
      <c r="D163" s="413"/>
      <c r="E163" s="413"/>
      <c r="F163" s="413"/>
      <c r="G163" s="413"/>
      <c r="H163" s="413"/>
      <c r="K163" s="414"/>
    </row>
    <row r="164" spans="1:11" s="412" customFormat="1" x14ac:dyDescent="0.25">
      <c r="A164" s="411"/>
      <c r="C164" s="413"/>
      <c r="D164" s="413"/>
      <c r="E164" s="413"/>
      <c r="F164" s="413"/>
      <c r="G164" s="413"/>
      <c r="H164" s="413"/>
      <c r="K164" s="414"/>
    </row>
    <row r="165" spans="1:11" s="412" customFormat="1" x14ac:dyDescent="0.25">
      <c r="A165" s="411"/>
      <c r="C165" s="413"/>
      <c r="D165" s="413"/>
      <c r="E165" s="413"/>
      <c r="F165" s="413"/>
      <c r="G165" s="413"/>
      <c r="H165" s="413"/>
      <c r="K165" s="414"/>
    </row>
    <row r="166" spans="1:11" s="412" customFormat="1" x14ac:dyDescent="0.25">
      <c r="A166" s="411"/>
      <c r="C166" s="413"/>
      <c r="D166" s="413"/>
      <c r="E166" s="413"/>
      <c r="F166" s="413"/>
      <c r="G166" s="413"/>
      <c r="H166" s="413"/>
      <c r="K166" s="414"/>
    </row>
    <row r="167" spans="1:11" s="412" customFormat="1" x14ac:dyDescent="0.25">
      <c r="A167" s="411"/>
      <c r="C167" s="413"/>
      <c r="D167" s="413"/>
      <c r="E167" s="413"/>
      <c r="F167" s="413"/>
      <c r="G167" s="413"/>
      <c r="H167" s="413"/>
      <c r="K167" s="414"/>
    </row>
    <row r="168" spans="1:11" s="412" customFormat="1" x14ac:dyDescent="0.25">
      <c r="A168" s="411"/>
      <c r="C168" s="413"/>
      <c r="D168" s="413"/>
      <c r="E168" s="413"/>
      <c r="F168" s="413"/>
      <c r="G168" s="413"/>
      <c r="H168" s="413"/>
      <c r="K168" s="414"/>
    </row>
    <row r="169" spans="1:11" s="412" customFormat="1" x14ac:dyDescent="0.25">
      <c r="A169" s="411"/>
      <c r="C169" s="413"/>
      <c r="D169" s="413"/>
      <c r="E169" s="413"/>
      <c r="F169" s="413"/>
      <c r="G169" s="413"/>
      <c r="H169" s="413"/>
      <c r="K169" s="414"/>
    </row>
    <row r="170" spans="1:11" s="412" customFormat="1" x14ac:dyDescent="0.25">
      <c r="A170" s="411"/>
      <c r="C170" s="413"/>
      <c r="D170" s="413"/>
      <c r="E170" s="413"/>
      <c r="F170" s="413"/>
      <c r="G170" s="413"/>
      <c r="H170" s="413"/>
      <c r="K170" s="414"/>
    </row>
    <row r="171" spans="1:11" s="412" customFormat="1" x14ac:dyDescent="0.25">
      <c r="A171" s="411"/>
      <c r="C171" s="413"/>
      <c r="D171" s="413"/>
      <c r="E171" s="413"/>
      <c r="F171" s="413"/>
      <c r="G171" s="413"/>
      <c r="H171" s="413"/>
      <c r="K171" s="414"/>
    </row>
    <row r="172" spans="1:11" s="412" customFormat="1" x14ac:dyDescent="0.25">
      <c r="A172" s="411"/>
      <c r="C172" s="413"/>
      <c r="D172" s="413"/>
      <c r="E172" s="413"/>
      <c r="F172" s="413"/>
      <c r="G172" s="413"/>
      <c r="H172" s="413"/>
      <c r="K172" s="414"/>
    </row>
    <row r="173" spans="1:11" s="412" customFormat="1" x14ac:dyDescent="0.25">
      <c r="A173" s="411"/>
      <c r="C173" s="413"/>
      <c r="D173" s="413"/>
      <c r="E173" s="413"/>
      <c r="F173" s="413"/>
      <c r="G173" s="413"/>
      <c r="H173" s="413"/>
      <c r="K173" s="414"/>
    </row>
    <row r="174" spans="1:11" s="412" customFormat="1" x14ac:dyDescent="0.25">
      <c r="A174" s="411"/>
      <c r="C174" s="413"/>
      <c r="D174" s="413"/>
      <c r="E174" s="413"/>
      <c r="F174" s="413"/>
      <c r="G174" s="413"/>
      <c r="H174" s="413"/>
      <c r="K174" s="414"/>
    </row>
    <row r="175" spans="1:11" s="412" customFormat="1" x14ac:dyDescent="0.25">
      <c r="A175" s="411"/>
      <c r="C175" s="413"/>
      <c r="D175" s="413"/>
      <c r="E175" s="413"/>
      <c r="F175" s="413"/>
      <c r="G175" s="413"/>
      <c r="H175" s="413"/>
      <c r="K175" s="414"/>
    </row>
    <row r="176" spans="1:11" s="412" customFormat="1" x14ac:dyDescent="0.25">
      <c r="A176" s="411"/>
      <c r="C176" s="413"/>
      <c r="D176" s="413"/>
      <c r="E176" s="413"/>
      <c r="F176" s="413"/>
      <c r="G176" s="413"/>
      <c r="H176" s="413"/>
      <c r="K176" s="414"/>
    </row>
    <row r="177" spans="1:11" s="412" customFormat="1" x14ac:dyDescent="0.25">
      <c r="A177" s="411"/>
      <c r="C177" s="413"/>
      <c r="D177" s="413"/>
      <c r="E177" s="413"/>
      <c r="F177" s="413"/>
      <c r="G177" s="413"/>
      <c r="H177" s="413"/>
      <c r="K177" s="414"/>
    </row>
    <row r="178" spans="1:11" s="412" customFormat="1" x14ac:dyDescent="0.25">
      <c r="A178" s="411"/>
      <c r="C178" s="413"/>
      <c r="D178" s="413"/>
      <c r="E178" s="413"/>
      <c r="F178" s="413"/>
      <c r="G178" s="413"/>
      <c r="H178" s="413"/>
      <c r="K178" s="414"/>
    </row>
    <row r="179" spans="1:11" s="412" customFormat="1" x14ac:dyDescent="0.25">
      <c r="A179" s="411"/>
      <c r="C179" s="413"/>
      <c r="D179" s="413"/>
      <c r="E179" s="413"/>
      <c r="F179" s="413"/>
      <c r="G179" s="413"/>
      <c r="H179" s="413"/>
      <c r="K179" s="414"/>
    </row>
    <row r="180" spans="1:11" s="412" customFormat="1" x14ac:dyDescent="0.25">
      <c r="A180" s="411"/>
      <c r="C180" s="413"/>
      <c r="D180" s="413"/>
      <c r="E180" s="413"/>
      <c r="F180" s="413"/>
      <c r="G180" s="413"/>
      <c r="H180" s="413"/>
      <c r="K180" s="414"/>
    </row>
    <row r="181" spans="1:11" s="412" customFormat="1" x14ac:dyDescent="0.25">
      <c r="A181" s="411"/>
      <c r="C181" s="413"/>
      <c r="D181" s="413"/>
      <c r="E181" s="413"/>
      <c r="F181" s="413"/>
      <c r="G181" s="413"/>
      <c r="H181" s="413"/>
      <c r="K181" s="414"/>
    </row>
    <row r="182" spans="1:11" s="412" customFormat="1" x14ac:dyDescent="0.25">
      <c r="A182" s="411"/>
      <c r="C182" s="413"/>
      <c r="D182" s="413"/>
      <c r="E182" s="413"/>
      <c r="F182" s="413"/>
      <c r="G182" s="413"/>
      <c r="H182" s="413"/>
      <c r="K182" s="414"/>
    </row>
    <row r="183" spans="1:11" s="412" customFormat="1" x14ac:dyDescent="0.25">
      <c r="A183" s="411"/>
      <c r="C183" s="413"/>
      <c r="D183" s="413"/>
      <c r="E183" s="413"/>
      <c r="F183" s="413"/>
      <c r="G183" s="413"/>
      <c r="H183" s="413"/>
      <c r="K183" s="414"/>
    </row>
    <row r="184" spans="1:11" s="412" customFormat="1" x14ac:dyDescent="0.25">
      <c r="A184" s="411"/>
      <c r="C184" s="413"/>
      <c r="D184" s="413"/>
      <c r="E184" s="413"/>
      <c r="F184" s="413"/>
      <c r="G184" s="413"/>
      <c r="H184" s="413"/>
      <c r="K184" s="414"/>
    </row>
    <row r="185" spans="1:11" s="412" customFormat="1" x14ac:dyDescent="0.25">
      <c r="A185" s="411"/>
      <c r="C185" s="413"/>
      <c r="D185" s="413"/>
      <c r="E185" s="413"/>
      <c r="F185" s="413"/>
      <c r="G185" s="413"/>
      <c r="H185" s="413"/>
      <c r="K185" s="414"/>
    </row>
    <row r="186" spans="1:11" s="412" customFormat="1" x14ac:dyDescent="0.25">
      <c r="A186" s="411"/>
      <c r="C186" s="413"/>
      <c r="D186" s="413"/>
      <c r="E186" s="413"/>
      <c r="F186" s="413"/>
      <c r="G186" s="413"/>
      <c r="H186" s="413"/>
      <c r="K186" s="414"/>
    </row>
    <row r="187" spans="1:11" s="412" customFormat="1" x14ac:dyDescent="0.25">
      <c r="A187" s="411"/>
      <c r="C187" s="413"/>
      <c r="D187" s="413"/>
      <c r="E187" s="413"/>
      <c r="F187" s="413"/>
      <c r="G187" s="413"/>
      <c r="H187" s="413"/>
      <c r="K187" s="414"/>
    </row>
    <row r="188" spans="1:11" s="412" customFormat="1" x14ac:dyDescent="0.25">
      <c r="A188" s="411"/>
      <c r="C188" s="413"/>
      <c r="D188" s="413"/>
      <c r="E188" s="413"/>
      <c r="F188" s="413"/>
      <c r="G188" s="413"/>
      <c r="H188" s="413"/>
      <c r="K188" s="414"/>
    </row>
    <row r="189" spans="1:11" s="412" customFormat="1" x14ac:dyDescent="0.25">
      <c r="A189" s="411"/>
      <c r="C189" s="413"/>
      <c r="D189" s="413"/>
      <c r="E189" s="413"/>
      <c r="F189" s="413"/>
      <c r="G189" s="413"/>
      <c r="H189" s="413"/>
      <c r="K189" s="414"/>
    </row>
    <row r="190" spans="1:11" s="412" customFormat="1" x14ac:dyDescent="0.25">
      <c r="A190" s="411"/>
      <c r="C190" s="413"/>
      <c r="D190" s="413"/>
      <c r="E190" s="413"/>
      <c r="F190" s="413"/>
      <c r="G190" s="413"/>
      <c r="H190" s="413"/>
      <c r="K190" s="414"/>
    </row>
    <row r="191" spans="1:11" s="412" customFormat="1" x14ac:dyDescent="0.25">
      <c r="A191" s="411"/>
      <c r="C191" s="413"/>
      <c r="D191" s="413"/>
      <c r="E191" s="413"/>
      <c r="F191" s="413"/>
      <c r="G191" s="413"/>
      <c r="H191" s="413"/>
      <c r="K191" s="414"/>
    </row>
    <row r="192" spans="1:11" s="412" customFormat="1" x14ac:dyDescent="0.25">
      <c r="A192" s="411"/>
      <c r="C192" s="413"/>
      <c r="D192" s="413"/>
      <c r="E192" s="413"/>
      <c r="F192" s="413"/>
      <c r="G192" s="413"/>
      <c r="H192" s="413"/>
      <c r="K192" s="414"/>
    </row>
    <row r="193" spans="1:11" s="412" customFormat="1" x14ac:dyDescent="0.25">
      <c r="A193" s="411"/>
      <c r="C193" s="413"/>
      <c r="D193" s="413"/>
      <c r="E193" s="413"/>
      <c r="F193" s="413"/>
      <c r="G193" s="413"/>
      <c r="H193" s="413"/>
      <c r="K193" s="414"/>
    </row>
    <row r="194" spans="1:11" s="412" customFormat="1" x14ac:dyDescent="0.25">
      <c r="A194" s="411"/>
      <c r="C194" s="413"/>
      <c r="D194" s="413"/>
      <c r="E194" s="413"/>
      <c r="F194" s="413"/>
      <c r="G194" s="413"/>
      <c r="H194" s="413"/>
      <c r="K194" s="414"/>
    </row>
    <row r="195" spans="1:11" s="412" customFormat="1" x14ac:dyDescent="0.25">
      <c r="A195" s="411"/>
      <c r="C195" s="413"/>
      <c r="D195" s="413"/>
      <c r="E195" s="413"/>
      <c r="F195" s="413"/>
      <c r="G195" s="413"/>
      <c r="H195" s="413"/>
      <c r="K195" s="414"/>
    </row>
    <row r="196" spans="1:11" s="412" customFormat="1" x14ac:dyDescent="0.25">
      <c r="A196" s="411"/>
      <c r="C196" s="413"/>
      <c r="D196" s="413"/>
      <c r="E196" s="413"/>
      <c r="F196" s="413"/>
      <c r="G196" s="413"/>
      <c r="H196" s="413"/>
      <c r="K196" s="414"/>
    </row>
    <row r="197" spans="1:11" s="412" customFormat="1" x14ac:dyDescent="0.25">
      <c r="A197" s="411"/>
      <c r="C197" s="413"/>
      <c r="D197" s="413"/>
      <c r="E197" s="413"/>
      <c r="F197" s="413"/>
      <c r="G197" s="413"/>
      <c r="H197" s="413"/>
      <c r="K197" s="414"/>
    </row>
    <row r="198" spans="1:11" s="412" customFormat="1" x14ac:dyDescent="0.25">
      <c r="A198" s="411"/>
      <c r="C198" s="413"/>
      <c r="D198" s="413"/>
      <c r="E198" s="413"/>
      <c r="F198" s="413"/>
      <c r="G198" s="413"/>
      <c r="H198" s="413"/>
      <c r="K198" s="414"/>
    </row>
    <row r="199" spans="1:11" s="412" customFormat="1" x14ac:dyDescent="0.25">
      <c r="A199" s="411"/>
      <c r="C199" s="413"/>
      <c r="D199" s="413"/>
      <c r="E199" s="413"/>
      <c r="F199" s="413"/>
      <c r="G199" s="413"/>
      <c r="H199" s="413"/>
      <c r="K199" s="414"/>
    </row>
    <row r="200" spans="1:11" s="412" customFormat="1" x14ac:dyDescent="0.25">
      <c r="A200" s="411"/>
      <c r="C200" s="413"/>
      <c r="D200" s="413"/>
      <c r="E200" s="413"/>
      <c r="F200" s="413"/>
      <c r="G200" s="413"/>
      <c r="H200" s="413"/>
      <c r="K200" s="414"/>
    </row>
    <row r="201" spans="1:11" s="412" customFormat="1" x14ac:dyDescent="0.25">
      <c r="A201" s="411"/>
      <c r="C201" s="413"/>
      <c r="D201" s="413"/>
      <c r="E201" s="413"/>
      <c r="F201" s="413"/>
      <c r="G201" s="413"/>
      <c r="H201" s="413"/>
      <c r="K201" s="414"/>
    </row>
    <row r="202" spans="1:11" s="412" customFormat="1" x14ac:dyDescent="0.25">
      <c r="A202" s="411"/>
      <c r="C202" s="413"/>
      <c r="D202" s="413"/>
      <c r="E202" s="413"/>
      <c r="F202" s="413"/>
      <c r="G202" s="413"/>
      <c r="H202" s="413"/>
      <c r="K202" s="414"/>
    </row>
    <row r="203" spans="1:11" s="412" customFormat="1" x14ac:dyDescent="0.25">
      <c r="A203" s="411"/>
      <c r="C203" s="413"/>
      <c r="D203" s="413"/>
      <c r="E203" s="413"/>
      <c r="F203" s="413"/>
      <c r="G203" s="413"/>
      <c r="H203" s="413"/>
      <c r="K203" s="414"/>
    </row>
    <row r="204" spans="1:11" s="412" customFormat="1" x14ac:dyDescent="0.25">
      <c r="A204" s="411"/>
      <c r="C204" s="413"/>
      <c r="D204" s="413"/>
      <c r="E204" s="413"/>
      <c r="F204" s="413"/>
      <c r="G204" s="413"/>
      <c r="H204" s="413"/>
      <c r="K204" s="414"/>
    </row>
    <row r="205" spans="1:11" s="412" customFormat="1" x14ac:dyDescent="0.25">
      <c r="A205" s="411"/>
      <c r="C205" s="413"/>
      <c r="D205" s="413"/>
      <c r="E205" s="413"/>
      <c r="F205" s="413"/>
      <c r="G205" s="413"/>
      <c r="H205" s="413"/>
      <c r="K205" s="414"/>
    </row>
    <row r="206" spans="1:11" s="412" customFormat="1" x14ac:dyDescent="0.25">
      <c r="A206" s="411"/>
      <c r="C206" s="413"/>
      <c r="D206" s="413"/>
      <c r="E206" s="413"/>
      <c r="F206" s="413"/>
      <c r="G206" s="413"/>
      <c r="H206" s="413"/>
      <c r="K206" s="414"/>
    </row>
    <row r="207" spans="1:11" s="412" customFormat="1" x14ac:dyDescent="0.25">
      <c r="A207" s="411"/>
      <c r="C207" s="413"/>
      <c r="D207" s="413"/>
      <c r="E207" s="413"/>
      <c r="F207" s="413"/>
      <c r="G207" s="413"/>
      <c r="H207" s="413"/>
      <c r="K207" s="414"/>
    </row>
    <row r="208" spans="1:11" s="412" customFormat="1" x14ac:dyDescent="0.25">
      <c r="A208" s="411"/>
      <c r="C208" s="413"/>
      <c r="D208" s="413"/>
      <c r="E208" s="413"/>
      <c r="F208" s="413"/>
      <c r="G208" s="413"/>
      <c r="H208" s="413"/>
      <c r="K208" s="414"/>
    </row>
    <row r="209" spans="1:11" s="412" customFormat="1" x14ac:dyDescent="0.25">
      <c r="A209" s="411"/>
      <c r="C209" s="413"/>
      <c r="D209" s="413"/>
      <c r="E209" s="413"/>
      <c r="F209" s="413"/>
      <c r="G209" s="413"/>
      <c r="H209" s="413"/>
      <c r="K209" s="414"/>
    </row>
    <row r="210" spans="1:11" s="412" customFormat="1" x14ac:dyDescent="0.25">
      <c r="A210" s="411"/>
      <c r="C210" s="413"/>
      <c r="D210" s="413"/>
      <c r="E210" s="413"/>
      <c r="F210" s="413"/>
      <c r="G210" s="413"/>
      <c r="H210" s="413"/>
      <c r="K210" s="414"/>
    </row>
    <row r="211" spans="1:11" s="412" customFormat="1" x14ac:dyDescent="0.25">
      <c r="A211" s="411"/>
      <c r="C211" s="413"/>
      <c r="D211" s="413"/>
      <c r="E211" s="413"/>
      <c r="F211" s="413"/>
      <c r="G211" s="413"/>
      <c r="H211" s="413"/>
      <c r="K211" s="414"/>
    </row>
    <row r="212" spans="1:11" s="412" customFormat="1" x14ac:dyDescent="0.25">
      <c r="A212" s="411"/>
      <c r="C212" s="413"/>
      <c r="D212" s="413"/>
      <c r="E212" s="413"/>
      <c r="F212" s="413"/>
      <c r="G212" s="413"/>
      <c r="H212" s="413"/>
      <c r="K212" s="414"/>
    </row>
    <row r="213" spans="1:11" s="412" customFormat="1" x14ac:dyDescent="0.25">
      <c r="A213" s="411"/>
      <c r="C213" s="413"/>
      <c r="D213" s="413"/>
      <c r="E213" s="413"/>
      <c r="F213" s="413"/>
      <c r="G213" s="413"/>
      <c r="H213" s="413"/>
      <c r="K213" s="414"/>
    </row>
    <row r="214" spans="1:11" s="412" customFormat="1" x14ac:dyDescent="0.25">
      <c r="A214" s="411"/>
      <c r="C214" s="413"/>
      <c r="D214" s="413"/>
      <c r="E214" s="413"/>
      <c r="F214" s="413"/>
      <c r="G214" s="413"/>
      <c r="H214" s="413"/>
      <c r="K214" s="414"/>
    </row>
    <row r="215" spans="1:11" s="412" customFormat="1" x14ac:dyDescent="0.25">
      <c r="A215" s="411"/>
      <c r="C215" s="413"/>
      <c r="D215" s="413"/>
      <c r="E215" s="413"/>
      <c r="F215" s="413"/>
      <c r="G215" s="413"/>
      <c r="H215" s="413"/>
      <c r="K215" s="414"/>
    </row>
    <row r="216" spans="1:11" s="412" customFormat="1" x14ac:dyDescent="0.25">
      <c r="A216" s="411"/>
      <c r="C216" s="413"/>
      <c r="D216" s="413"/>
      <c r="E216" s="413"/>
      <c r="F216" s="413"/>
      <c r="G216" s="413"/>
      <c r="H216" s="413"/>
      <c r="K216" s="414"/>
    </row>
    <row r="217" spans="1:11" s="412" customFormat="1" x14ac:dyDescent="0.25">
      <c r="A217" s="411"/>
      <c r="C217" s="413"/>
      <c r="D217" s="413"/>
      <c r="E217" s="413"/>
      <c r="F217" s="413"/>
      <c r="G217" s="413"/>
      <c r="H217" s="413"/>
      <c r="K217" s="414"/>
    </row>
    <row r="218" spans="1:11" s="412" customFormat="1" x14ac:dyDescent="0.25">
      <c r="A218" s="411"/>
      <c r="C218" s="413"/>
      <c r="D218" s="413"/>
      <c r="E218" s="413"/>
      <c r="F218" s="413"/>
      <c r="G218" s="413"/>
      <c r="H218" s="413"/>
      <c r="K218" s="414"/>
    </row>
    <row r="219" spans="1:11" s="412" customFormat="1" x14ac:dyDescent="0.25">
      <c r="A219" s="411"/>
      <c r="C219" s="413"/>
      <c r="D219" s="413"/>
      <c r="E219" s="413"/>
      <c r="F219" s="413"/>
      <c r="G219" s="413"/>
      <c r="H219" s="413"/>
      <c r="K219" s="414"/>
    </row>
    <row r="220" spans="1:11" s="412" customFormat="1" x14ac:dyDescent="0.25">
      <c r="A220" s="411"/>
      <c r="C220" s="413"/>
      <c r="D220" s="413"/>
      <c r="E220" s="413"/>
      <c r="F220" s="413"/>
      <c r="G220" s="413"/>
      <c r="H220" s="413"/>
      <c r="K220" s="414"/>
    </row>
    <row r="221" spans="1:11" s="412" customFormat="1" x14ac:dyDescent="0.25">
      <c r="A221" s="411"/>
      <c r="C221" s="413"/>
      <c r="D221" s="413"/>
      <c r="E221" s="413"/>
      <c r="F221" s="413"/>
      <c r="G221" s="413"/>
      <c r="H221" s="413"/>
      <c r="K221" s="414"/>
    </row>
    <row r="222" spans="1:11" s="412" customFormat="1" x14ac:dyDescent="0.25">
      <c r="A222" s="411"/>
      <c r="C222" s="413"/>
      <c r="D222" s="413"/>
      <c r="E222" s="413"/>
      <c r="F222" s="413"/>
      <c r="G222" s="413"/>
      <c r="H222" s="413"/>
      <c r="K222" s="414"/>
    </row>
    <row r="223" spans="1:11" s="412" customFormat="1" x14ac:dyDescent="0.25">
      <c r="A223" s="411"/>
      <c r="C223" s="413"/>
      <c r="D223" s="413"/>
      <c r="E223" s="413"/>
      <c r="F223" s="413"/>
      <c r="G223" s="413"/>
      <c r="H223" s="413"/>
      <c r="K223" s="414"/>
    </row>
    <row r="224" spans="1:11" s="412" customFormat="1" x14ac:dyDescent="0.25">
      <c r="A224" s="411"/>
      <c r="C224" s="413"/>
      <c r="D224" s="413"/>
      <c r="E224" s="413"/>
      <c r="F224" s="413"/>
      <c r="G224" s="413"/>
      <c r="H224" s="413"/>
      <c r="K224" s="414"/>
    </row>
    <row r="225" spans="1:11" s="412" customFormat="1" x14ac:dyDescent="0.25">
      <c r="A225" s="411"/>
      <c r="C225" s="413"/>
      <c r="D225" s="413"/>
      <c r="E225" s="413"/>
      <c r="F225" s="413"/>
      <c r="G225" s="413"/>
      <c r="H225" s="413"/>
      <c r="K225" s="414"/>
    </row>
    <row r="226" spans="1:11" s="412" customFormat="1" x14ac:dyDescent="0.25">
      <c r="A226" s="411"/>
      <c r="C226" s="413"/>
      <c r="D226" s="413"/>
      <c r="E226" s="413"/>
      <c r="F226" s="413"/>
      <c r="G226" s="413"/>
      <c r="H226" s="413"/>
      <c r="K226" s="414"/>
    </row>
    <row r="227" spans="1:11" s="412" customFormat="1" x14ac:dyDescent="0.25">
      <c r="A227" s="411"/>
      <c r="C227" s="413"/>
      <c r="D227" s="413"/>
      <c r="E227" s="413"/>
      <c r="F227" s="413"/>
      <c r="G227" s="413"/>
      <c r="H227" s="413"/>
      <c r="K227" s="414"/>
    </row>
    <row r="228" spans="1:11" s="412" customFormat="1" x14ac:dyDescent="0.25">
      <c r="A228" s="411"/>
      <c r="C228" s="413"/>
      <c r="D228" s="413"/>
      <c r="E228" s="413"/>
      <c r="F228" s="413"/>
      <c r="G228" s="413"/>
      <c r="H228" s="413"/>
      <c r="K228" s="414"/>
    </row>
    <row r="229" spans="1:11" s="412" customFormat="1" x14ac:dyDescent="0.25">
      <c r="A229" s="411"/>
      <c r="C229" s="413"/>
      <c r="D229" s="413"/>
      <c r="E229" s="413"/>
      <c r="F229" s="413"/>
      <c r="G229" s="413"/>
      <c r="H229" s="413"/>
      <c r="K229" s="414"/>
    </row>
    <row r="230" spans="1:11" s="412" customFormat="1" x14ac:dyDescent="0.25">
      <c r="A230" s="411"/>
      <c r="C230" s="413"/>
      <c r="D230" s="413"/>
      <c r="E230" s="413"/>
      <c r="F230" s="413"/>
      <c r="G230" s="413"/>
      <c r="H230" s="413"/>
      <c r="K230" s="414"/>
    </row>
    <row r="231" spans="1:11" s="412" customFormat="1" x14ac:dyDescent="0.25">
      <c r="A231" s="411"/>
      <c r="C231" s="413"/>
      <c r="D231" s="413"/>
      <c r="E231" s="413"/>
      <c r="F231" s="413"/>
      <c r="G231" s="413"/>
      <c r="H231" s="413"/>
      <c r="K231" s="414"/>
    </row>
    <row r="232" spans="1:11" s="412" customFormat="1" x14ac:dyDescent="0.25">
      <c r="A232" s="411"/>
      <c r="C232" s="413"/>
      <c r="D232" s="413"/>
      <c r="E232" s="413"/>
      <c r="F232" s="413"/>
      <c r="G232" s="413"/>
      <c r="H232" s="413"/>
      <c r="K232" s="414"/>
    </row>
    <row r="233" spans="1:11" s="412" customFormat="1" x14ac:dyDescent="0.25">
      <c r="A233" s="411"/>
      <c r="C233" s="413"/>
      <c r="D233" s="413"/>
      <c r="E233" s="413"/>
      <c r="F233" s="413"/>
      <c r="G233" s="413"/>
      <c r="H233" s="413"/>
      <c r="K233" s="414"/>
    </row>
    <row r="234" spans="1:11" s="412" customFormat="1" x14ac:dyDescent="0.25">
      <c r="A234" s="411"/>
      <c r="C234" s="413"/>
      <c r="D234" s="413"/>
      <c r="E234" s="413"/>
      <c r="F234" s="413"/>
      <c r="G234" s="413"/>
      <c r="H234" s="413"/>
      <c r="K234" s="414"/>
    </row>
    <row r="235" spans="1:11" s="412" customFormat="1" x14ac:dyDescent="0.25">
      <c r="A235" s="411"/>
      <c r="C235" s="413"/>
      <c r="D235" s="413"/>
      <c r="E235" s="413"/>
      <c r="F235" s="413"/>
      <c r="G235" s="413"/>
      <c r="H235" s="413"/>
      <c r="K235" s="414"/>
    </row>
    <row r="236" spans="1:11" s="412" customFormat="1" x14ac:dyDescent="0.25">
      <c r="A236" s="411"/>
      <c r="C236" s="413"/>
      <c r="D236" s="413"/>
      <c r="E236" s="413"/>
      <c r="F236" s="413"/>
      <c r="G236" s="413"/>
      <c r="H236" s="413"/>
      <c r="K236" s="414"/>
    </row>
    <row r="237" spans="1:11" s="412" customFormat="1" x14ac:dyDescent="0.25">
      <c r="A237" s="411"/>
      <c r="C237" s="413"/>
      <c r="D237" s="413"/>
      <c r="E237" s="413"/>
      <c r="F237" s="413"/>
      <c r="G237" s="413"/>
      <c r="H237" s="413"/>
      <c r="K237" s="414"/>
    </row>
    <row r="238" spans="1:11" s="412" customFormat="1" x14ac:dyDescent="0.25">
      <c r="A238" s="411"/>
      <c r="C238" s="413"/>
      <c r="D238" s="413"/>
      <c r="E238" s="413"/>
      <c r="F238" s="413"/>
      <c r="G238" s="413"/>
      <c r="H238" s="413"/>
      <c r="K238" s="414"/>
    </row>
    <row r="239" spans="1:11" s="412" customFormat="1" x14ac:dyDescent="0.25">
      <c r="A239" s="411"/>
      <c r="C239" s="413"/>
      <c r="D239" s="413"/>
      <c r="E239" s="413"/>
      <c r="F239" s="413"/>
      <c r="G239" s="413"/>
      <c r="H239" s="413"/>
      <c r="K239" s="414"/>
    </row>
    <row r="240" spans="1:11" s="412" customFormat="1" x14ac:dyDescent="0.25">
      <c r="A240" s="411"/>
      <c r="C240" s="413"/>
      <c r="D240" s="413"/>
      <c r="E240" s="413"/>
      <c r="F240" s="413"/>
      <c r="G240" s="413"/>
      <c r="H240" s="413"/>
      <c r="K240" s="414"/>
    </row>
    <row r="241" spans="1:11" s="412" customFormat="1" x14ac:dyDescent="0.25">
      <c r="A241" s="411"/>
      <c r="C241" s="413"/>
      <c r="D241" s="413"/>
      <c r="E241" s="413"/>
      <c r="F241" s="413"/>
      <c r="G241" s="413"/>
      <c r="H241" s="413"/>
      <c r="K241" s="414"/>
    </row>
    <row r="242" spans="1:11" s="412" customFormat="1" x14ac:dyDescent="0.25">
      <c r="A242" s="411"/>
      <c r="C242" s="413"/>
      <c r="D242" s="413"/>
      <c r="E242" s="413"/>
      <c r="F242" s="413"/>
      <c r="G242" s="413"/>
      <c r="H242" s="413"/>
      <c r="K242" s="414"/>
    </row>
    <row r="243" spans="1:11" s="412" customFormat="1" x14ac:dyDescent="0.25">
      <c r="A243" s="411"/>
      <c r="C243" s="413"/>
      <c r="D243" s="413"/>
      <c r="E243" s="413"/>
      <c r="F243" s="413"/>
      <c r="G243" s="413"/>
      <c r="H243" s="413"/>
      <c r="K243" s="414"/>
    </row>
    <row r="244" spans="1:11" s="412" customFormat="1" x14ac:dyDescent="0.25">
      <c r="A244" s="411"/>
      <c r="C244" s="413"/>
      <c r="D244" s="413"/>
      <c r="E244" s="413"/>
      <c r="F244" s="413"/>
      <c r="G244" s="413"/>
      <c r="H244" s="413"/>
      <c r="K244" s="414"/>
    </row>
    <row r="245" spans="1:11" s="412" customFormat="1" x14ac:dyDescent="0.25">
      <c r="A245" s="411"/>
      <c r="C245" s="413"/>
      <c r="D245" s="413"/>
      <c r="E245" s="413"/>
      <c r="F245" s="413"/>
      <c r="G245" s="413"/>
      <c r="H245" s="413"/>
      <c r="K245" s="414"/>
    </row>
    <row r="246" spans="1:11" s="412" customFormat="1" x14ac:dyDescent="0.25">
      <c r="A246" s="411"/>
      <c r="C246" s="413"/>
      <c r="D246" s="413"/>
      <c r="E246" s="413"/>
      <c r="F246" s="413"/>
      <c r="G246" s="413"/>
      <c r="H246" s="413"/>
      <c r="K246" s="414"/>
    </row>
    <row r="247" spans="1:11" s="412" customFormat="1" x14ac:dyDescent="0.25">
      <c r="A247" s="411"/>
      <c r="C247" s="413"/>
      <c r="D247" s="413"/>
      <c r="E247" s="413"/>
      <c r="F247" s="413"/>
      <c r="G247" s="413"/>
      <c r="H247" s="413"/>
      <c r="K247" s="414"/>
    </row>
    <row r="248" spans="1:11" s="412" customFormat="1" x14ac:dyDescent="0.25">
      <c r="A248" s="411"/>
      <c r="C248" s="413"/>
      <c r="D248" s="413"/>
      <c r="E248" s="413"/>
      <c r="F248" s="413"/>
      <c r="G248" s="413"/>
      <c r="H248" s="413"/>
      <c r="K248" s="414"/>
    </row>
    <row r="249" spans="1:11" s="412" customFormat="1" x14ac:dyDescent="0.25">
      <c r="A249" s="411"/>
      <c r="C249" s="413"/>
      <c r="D249" s="413"/>
      <c r="E249" s="413"/>
      <c r="F249" s="413"/>
      <c r="G249" s="413"/>
      <c r="H249" s="413"/>
      <c r="K249" s="414"/>
    </row>
    <row r="250" spans="1:11" s="412" customFormat="1" x14ac:dyDescent="0.25">
      <c r="A250" s="411"/>
      <c r="C250" s="413"/>
      <c r="D250" s="413"/>
      <c r="E250" s="413"/>
      <c r="F250" s="413"/>
      <c r="G250" s="413"/>
      <c r="H250" s="413"/>
      <c r="K250" s="414"/>
    </row>
    <row r="251" spans="1:11" s="412" customFormat="1" x14ac:dyDescent="0.25">
      <c r="A251" s="411"/>
      <c r="C251" s="413"/>
      <c r="D251" s="413"/>
      <c r="E251" s="413"/>
      <c r="F251" s="413"/>
      <c r="G251" s="413"/>
      <c r="H251" s="413"/>
      <c r="K251" s="414"/>
    </row>
    <row r="252" spans="1:11" s="412" customFormat="1" x14ac:dyDescent="0.25">
      <c r="A252" s="411"/>
      <c r="C252" s="413"/>
      <c r="D252" s="413"/>
      <c r="E252" s="413"/>
      <c r="F252" s="413"/>
      <c r="G252" s="413"/>
      <c r="H252" s="413"/>
      <c r="K252" s="414"/>
    </row>
    <row r="253" spans="1:11" s="412" customFormat="1" x14ac:dyDescent="0.25">
      <c r="A253" s="411"/>
      <c r="C253" s="413"/>
      <c r="D253" s="413"/>
      <c r="E253" s="413"/>
      <c r="F253" s="413"/>
      <c r="G253" s="413"/>
      <c r="H253" s="413"/>
      <c r="K253" s="414"/>
    </row>
    <row r="254" spans="1:11" s="412" customFormat="1" x14ac:dyDescent="0.25">
      <c r="A254" s="411"/>
      <c r="C254" s="413"/>
      <c r="D254" s="413"/>
      <c r="E254" s="413"/>
      <c r="F254" s="413"/>
      <c r="G254" s="413"/>
      <c r="H254" s="413"/>
      <c r="K254" s="414"/>
    </row>
    <row r="255" spans="1:11" s="412" customFormat="1" x14ac:dyDescent="0.25">
      <c r="A255" s="411"/>
      <c r="C255" s="413"/>
      <c r="D255" s="413"/>
      <c r="E255" s="413"/>
      <c r="F255" s="413"/>
      <c r="G255" s="413"/>
      <c r="H255" s="413"/>
      <c r="K255" s="414"/>
    </row>
    <row r="256" spans="1:11" s="412" customFormat="1" x14ac:dyDescent="0.25">
      <c r="A256" s="411"/>
      <c r="C256" s="413"/>
      <c r="D256" s="413"/>
      <c r="E256" s="413"/>
      <c r="F256" s="413"/>
      <c r="G256" s="413"/>
      <c r="H256" s="413"/>
      <c r="K256" s="414"/>
    </row>
    <row r="257" spans="1:11" s="412" customFormat="1" x14ac:dyDescent="0.25">
      <c r="A257" s="411"/>
      <c r="C257" s="413"/>
      <c r="D257" s="413"/>
      <c r="E257" s="413"/>
      <c r="F257" s="413"/>
      <c r="G257" s="413"/>
      <c r="H257" s="413"/>
      <c r="K257" s="414"/>
    </row>
    <row r="258" spans="1:11" s="412" customFormat="1" x14ac:dyDescent="0.25">
      <c r="A258" s="411"/>
      <c r="C258" s="413"/>
      <c r="D258" s="413"/>
      <c r="E258" s="413"/>
      <c r="F258" s="413"/>
      <c r="G258" s="413"/>
      <c r="H258" s="413"/>
      <c r="K258" s="414"/>
    </row>
    <row r="259" spans="1:11" s="412" customFormat="1" x14ac:dyDescent="0.25">
      <c r="A259" s="411"/>
      <c r="C259" s="413"/>
      <c r="D259" s="413"/>
      <c r="E259" s="413"/>
      <c r="F259" s="413"/>
      <c r="G259" s="413"/>
      <c r="H259" s="413"/>
      <c r="K259" s="414"/>
    </row>
    <row r="260" spans="1:11" s="412" customFormat="1" x14ac:dyDescent="0.25">
      <c r="A260" s="411"/>
      <c r="C260" s="413"/>
      <c r="D260" s="413"/>
      <c r="E260" s="413"/>
      <c r="F260" s="413"/>
      <c r="G260" s="413"/>
      <c r="H260" s="413"/>
      <c r="K260" s="414"/>
    </row>
    <row r="261" spans="1:11" s="412" customFormat="1" x14ac:dyDescent="0.25">
      <c r="A261" s="411"/>
      <c r="C261" s="413"/>
      <c r="D261" s="413"/>
      <c r="E261" s="413"/>
      <c r="F261" s="413"/>
      <c r="G261" s="413"/>
      <c r="H261" s="413"/>
      <c r="K261" s="414"/>
    </row>
    <row r="262" spans="1:11" s="412" customFormat="1" x14ac:dyDescent="0.25">
      <c r="A262" s="411"/>
      <c r="C262" s="413"/>
      <c r="D262" s="413"/>
      <c r="E262" s="413"/>
      <c r="F262" s="413"/>
      <c r="G262" s="413"/>
      <c r="H262" s="413"/>
      <c r="K262" s="414"/>
    </row>
    <row r="263" spans="1:11" s="412" customFormat="1" x14ac:dyDescent="0.25">
      <c r="A263" s="411"/>
      <c r="C263" s="413"/>
      <c r="D263" s="413"/>
      <c r="E263" s="413"/>
      <c r="F263" s="413"/>
      <c r="G263" s="413"/>
      <c r="H263" s="413"/>
      <c r="K263" s="414"/>
    </row>
    <row r="264" spans="1:11" s="412" customFormat="1" x14ac:dyDescent="0.25">
      <c r="A264" s="411"/>
      <c r="C264" s="413"/>
      <c r="D264" s="413"/>
      <c r="E264" s="413"/>
      <c r="F264" s="413"/>
      <c r="G264" s="413"/>
      <c r="H264" s="413"/>
      <c r="K264" s="414"/>
    </row>
    <row r="265" spans="1:11" s="412" customFormat="1" x14ac:dyDescent="0.25">
      <c r="A265" s="411"/>
      <c r="C265" s="413"/>
      <c r="D265" s="413"/>
      <c r="E265" s="413"/>
      <c r="F265" s="413"/>
      <c r="G265" s="413"/>
      <c r="H265" s="413"/>
      <c r="K265" s="414"/>
    </row>
    <row r="266" spans="1:11" s="412" customFormat="1" x14ac:dyDescent="0.25">
      <c r="A266" s="411"/>
      <c r="C266" s="413"/>
      <c r="D266" s="413"/>
      <c r="E266" s="413"/>
      <c r="F266" s="413"/>
      <c r="G266" s="413"/>
      <c r="H266" s="413"/>
      <c r="K266" s="414"/>
    </row>
    <row r="267" spans="1:11" s="412" customFormat="1" x14ac:dyDescent="0.25">
      <c r="A267" s="411"/>
      <c r="C267" s="413"/>
      <c r="D267" s="413"/>
      <c r="E267" s="413"/>
      <c r="F267" s="413"/>
      <c r="G267" s="413"/>
      <c r="H267" s="413"/>
      <c r="K267" s="414"/>
    </row>
    <row r="268" spans="1:11" s="412" customFormat="1" x14ac:dyDescent="0.25">
      <c r="A268" s="411"/>
      <c r="C268" s="413"/>
      <c r="D268" s="413"/>
      <c r="E268" s="413"/>
      <c r="F268" s="413"/>
      <c r="G268" s="413"/>
      <c r="H268" s="413"/>
      <c r="K268" s="414"/>
    </row>
    <row r="269" spans="1:11" s="412" customFormat="1" x14ac:dyDescent="0.25">
      <c r="A269" s="411"/>
      <c r="C269" s="413"/>
      <c r="D269" s="413"/>
      <c r="E269" s="413"/>
      <c r="F269" s="413"/>
      <c r="G269" s="413"/>
      <c r="H269" s="413"/>
      <c r="K269" s="414"/>
    </row>
    <row r="270" spans="1:11" s="412" customFormat="1" x14ac:dyDescent="0.25">
      <c r="A270" s="411"/>
      <c r="C270" s="413"/>
      <c r="D270" s="413"/>
      <c r="E270" s="413"/>
      <c r="F270" s="413"/>
      <c r="G270" s="413"/>
      <c r="H270" s="413"/>
      <c r="K270" s="414"/>
    </row>
    <row r="271" spans="1:11" s="412" customFormat="1" x14ac:dyDescent="0.25">
      <c r="A271" s="411"/>
      <c r="C271" s="413"/>
      <c r="D271" s="413"/>
      <c r="E271" s="413"/>
      <c r="F271" s="413"/>
      <c r="G271" s="413"/>
      <c r="H271" s="413"/>
      <c r="K271" s="414"/>
    </row>
    <row r="272" spans="1:11" s="412" customFormat="1" x14ac:dyDescent="0.25">
      <c r="A272" s="411"/>
      <c r="C272" s="413"/>
      <c r="D272" s="413"/>
      <c r="E272" s="413"/>
      <c r="F272" s="413"/>
      <c r="G272" s="413"/>
      <c r="H272" s="413"/>
      <c r="K272" s="414"/>
    </row>
    <row r="273" spans="1:11" s="412" customFormat="1" x14ac:dyDescent="0.25">
      <c r="A273" s="411"/>
      <c r="C273" s="413"/>
      <c r="D273" s="413"/>
      <c r="E273" s="413"/>
      <c r="F273" s="413"/>
      <c r="G273" s="413"/>
      <c r="H273" s="413"/>
      <c r="K273" s="414"/>
    </row>
    <row r="274" spans="1:11" s="412" customFormat="1" x14ac:dyDescent="0.25">
      <c r="A274" s="411"/>
      <c r="C274" s="413"/>
      <c r="D274" s="413"/>
      <c r="E274" s="413"/>
      <c r="F274" s="413"/>
      <c r="G274" s="413"/>
      <c r="H274" s="413"/>
      <c r="K274" s="414"/>
    </row>
    <row r="275" spans="1:11" s="412" customFormat="1" x14ac:dyDescent="0.25">
      <c r="A275" s="411"/>
      <c r="C275" s="413"/>
      <c r="D275" s="413"/>
      <c r="E275" s="413"/>
      <c r="F275" s="413"/>
      <c r="G275" s="413"/>
      <c r="H275" s="413"/>
      <c r="K275" s="414"/>
    </row>
    <row r="276" spans="1:11" s="412" customFormat="1" x14ac:dyDescent="0.25">
      <c r="A276" s="411"/>
      <c r="C276" s="413"/>
      <c r="D276" s="413"/>
      <c r="E276" s="413"/>
      <c r="F276" s="413"/>
      <c r="G276" s="413"/>
      <c r="H276" s="413"/>
      <c r="K276" s="414"/>
    </row>
    <row r="277" spans="1:11" s="412" customFormat="1" x14ac:dyDescent="0.25">
      <c r="A277" s="411"/>
      <c r="C277" s="413"/>
      <c r="D277" s="413"/>
      <c r="E277" s="413"/>
      <c r="F277" s="413"/>
      <c r="G277" s="413"/>
      <c r="H277" s="413"/>
      <c r="K277" s="414"/>
    </row>
    <row r="278" spans="1:11" s="412" customFormat="1" x14ac:dyDescent="0.25">
      <c r="A278" s="411"/>
      <c r="C278" s="413"/>
      <c r="D278" s="413"/>
      <c r="E278" s="413"/>
      <c r="F278" s="413"/>
      <c r="G278" s="413"/>
      <c r="H278" s="413"/>
      <c r="K278" s="414"/>
    </row>
    <row r="279" spans="1:11" s="412" customFormat="1" x14ac:dyDescent="0.25">
      <c r="A279" s="411"/>
      <c r="C279" s="413"/>
      <c r="D279" s="413"/>
      <c r="E279" s="413"/>
      <c r="F279" s="413"/>
      <c r="G279" s="413"/>
      <c r="H279" s="413"/>
      <c r="K279" s="414"/>
    </row>
    <row r="280" spans="1:11" s="412" customFormat="1" x14ac:dyDescent="0.25">
      <c r="A280" s="411"/>
      <c r="C280" s="413"/>
      <c r="D280" s="413"/>
      <c r="E280" s="413"/>
      <c r="F280" s="413"/>
      <c r="G280" s="413"/>
      <c r="H280" s="413"/>
      <c r="K280" s="414"/>
    </row>
    <row r="281" spans="1:11" s="412" customFormat="1" x14ac:dyDescent="0.25">
      <c r="A281" s="411"/>
      <c r="C281" s="413"/>
      <c r="D281" s="413"/>
      <c r="E281" s="413"/>
      <c r="F281" s="413"/>
      <c r="G281" s="413"/>
      <c r="H281" s="413"/>
      <c r="K281" s="414"/>
    </row>
    <row r="282" spans="1:11" s="412" customFormat="1" x14ac:dyDescent="0.25">
      <c r="A282" s="411"/>
      <c r="C282" s="413"/>
      <c r="D282" s="413"/>
      <c r="E282" s="413"/>
      <c r="F282" s="413"/>
      <c r="G282" s="413"/>
      <c r="H282" s="413"/>
      <c r="K282" s="414"/>
    </row>
    <row r="283" spans="1:11" s="412" customFormat="1" x14ac:dyDescent="0.25">
      <c r="A283" s="411"/>
      <c r="C283" s="413"/>
      <c r="D283" s="413"/>
      <c r="E283" s="413"/>
      <c r="F283" s="413"/>
      <c r="G283" s="413"/>
      <c r="H283" s="413"/>
      <c r="K283" s="414"/>
    </row>
    <row r="284" spans="1:11" s="412" customFormat="1" x14ac:dyDescent="0.25">
      <c r="A284" s="411"/>
      <c r="C284" s="413"/>
      <c r="D284" s="413"/>
      <c r="E284" s="413"/>
      <c r="F284" s="413"/>
      <c r="G284" s="413"/>
      <c r="H284" s="413"/>
      <c r="K284" s="414"/>
    </row>
    <row r="285" spans="1:11" s="412" customFormat="1" x14ac:dyDescent="0.25">
      <c r="A285" s="411"/>
      <c r="C285" s="413"/>
      <c r="D285" s="413"/>
      <c r="E285" s="413"/>
      <c r="F285" s="413"/>
      <c r="G285" s="413"/>
      <c r="H285" s="413"/>
      <c r="K285" s="414"/>
    </row>
    <row r="286" spans="1:11" s="412" customFormat="1" x14ac:dyDescent="0.25">
      <c r="A286" s="411"/>
      <c r="C286" s="413"/>
      <c r="D286" s="413"/>
      <c r="E286" s="413"/>
      <c r="F286" s="413"/>
      <c r="G286" s="413"/>
      <c r="H286" s="413"/>
      <c r="K286" s="414"/>
    </row>
    <row r="287" spans="1:11" s="412" customFormat="1" x14ac:dyDescent="0.25">
      <c r="A287" s="411"/>
      <c r="C287" s="413"/>
      <c r="D287" s="413"/>
      <c r="E287" s="413"/>
      <c r="F287" s="413"/>
      <c r="G287" s="413"/>
      <c r="H287" s="413"/>
      <c r="K287" s="414"/>
    </row>
    <row r="288" spans="1:11" s="412" customFormat="1" x14ac:dyDescent="0.25">
      <c r="A288" s="411"/>
      <c r="C288" s="413"/>
      <c r="D288" s="413"/>
      <c r="E288" s="413"/>
      <c r="F288" s="413"/>
      <c r="G288" s="413"/>
      <c r="H288" s="413"/>
      <c r="K288" s="414"/>
    </row>
    <row r="289" spans="1:11" s="412" customFormat="1" x14ac:dyDescent="0.25">
      <c r="A289" s="411"/>
      <c r="C289" s="413"/>
      <c r="D289" s="413"/>
      <c r="E289" s="413"/>
      <c r="F289" s="413"/>
      <c r="G289" s="413"/>
      <c r="H289" s="413"/>
      <c r="K289" s="414"/>
    </row>
    <row r="290" spans="1:11" s="412" customFormat="1" x14ac:dyDescent="0.25">
      <c r="A290" s="411"/>
      <c r="C290" s="413"/>
      <c r="D290" s="413"/>
      <c r="E290" s="413"/>
      <c r="F290" s="413"/>
      <c r="G290" s="413"/>
      <c r="H290" s="413"/>
      <c r="K290" s="414"/>
    </row>
    <row r="291" spans="1:11" s="412" customFormat="1" x14ac:dyDescent="0.25">
      <c r="A291" s="411"/>
      <c r="C291" s="413"/>
      <c r="D291" s="413"/>
      <c r="E291" s="413"/>
      <c r="F291" s="413"/>
      <c r="G291" s="413"/>
      <c r="H291" s="413"/>
      <c r="K291" s="414"/>
    </row>
    <row r="292" spans="1:11" s="412" customFormat="1" x14ac:dyDescent="0.25">
      <c r="A292" s="411"/>
      <c r="C292" s="413"/>
      <c r="D292" s="413"/>
      <c r="E292" s="413"/>
      <c r="F292" s="413"/>
      <c r="G292" s="413"/>
      <c r="H292" s="413"/>
      <c r="K292" s="414"/>
    </row>
    <row r="293" spans="1:11" s="412" customFormat="1" x14ac:dyDescent="0.25">
      <c r="A293" s="411"/>
      <c r="C293" s="413"/>
      <c r="D293" s="413"/>
      <c r="E293" s="413"/>
      <c r="F293" s="413"/>
      <c r="G293" s="413"/>
      <c r="H293" s="413"/>
      <c r="K293" s="414"/>
    </row>
    <row r="294" spans="1:11" s="412" customFormat="1" x14ac:dyDescent="0.25">
      <c r="A294" s="411"/>
      <c r="C294" s="413"/>
      <c r="D294" s="413"/>
      <c r="E294" s="413"/>
      <c r="F294" s="413"/>
      <c r="G294" s="413"/>
      <c r="H294" s="413"/>
      <c r="K294" s="414"/>
    </row>
    <row r="295" spans="1:11" s="412" customFormat="1" x14ac:dyDescent="0.25">
      <c r="A295" s="411"/>
      <c r="C295" s="413"/>
      <c r="D295" s="413"/>
      <c r="E295" s="413"/>
      <c r="F295" s="413"/>
      <c r="G295" s="413"/>
      <c r="H295" s="413"/>
      <c r="K295" s="414"/>
    </row>
    <row r="296" spans="1:11" s="412" customFormat="1" x14ac:dyDescent="0.25">
      <c r="A296" s="411"/>
      <c r="C296" s="413"/>
      <c r="D296" s="413"/>
      <c r="E296" s="413"/>
      <c r="F296" s="413"/>
      <c r="G296" s="413"/>
      <c r="H296" s="413"/>
      <c r="K296" s="414"/>
    </row>
    <row r="297" spans="1:11" s="412" customFormat="1" x14ac:dyDescent="0.25">
      <c r="A297" s="411"/>
      <c r="C297" s="413"/>
      <c r="D297" s="413"/>
      <c r="E297" s="413"/>
      <c r="F297" s="413"/>
      <c r="G297" s="413"/>
      <c r="H297" s="413"/>
      <c r="K297" s="414"/>
    </row>
    <row r="298" spans="1:11" s="412" customFormat="1" x14ac:dyDescent="0.25">
      <c r="A298" s="411"/>
      <c r="C298" s="413"/>
      <c r="D298" s="413"/>
      <c r="E298" s="413"/>
      <c r="F298" s="413"/>
      <c r="G298" s="413"/>
      <c r="H298" s="413"/>
      <c r="K298" s="414"/>
    </row>
    <row r="299" spans="1:11" s="412" customFormat="1" x14ac:dyDescent="0.25">
      <c r="A299" s="411"/>
      <c r="C299" s="413"/>
      <c r="D299" s="413"/>
      <c r="E299" s="413"/>
      <c r="F299" s="413"/>
      <c r="G299" s="413"/>
      <c r="H299" s="413"/>
      <c r="K299" s="414"/>
    </row>
    <row r="300" spans="1:11" s="412" customFormat="1" x14ac:dyDescent="0.25">
      <c r="A300" s="411"/>
      <c r="C300" s="413"/>
      <c r="D300" s="413"/>
      <c r="E300" s="413"/>
      <c r="F300" s="413"/>
      <c r="G300" s="413"/>
      <c r="H300" s="413"/>
      <c r="K300" s="414"/>
    </row>
    <row r="301" spans="1:11" s="412" customFormat="1" x14ac:dyDescent="0.25">
      <c r="A301" s="411"/>
      <c r="C301" s="413"/>
      <c r="D301" s="413"/>
      <c r="E301" s="413"/>
      <c r="F301" s="413"/>
      <c r="G301" s="413"/>
      <c r="H301" s="413"/>
      <c r="K301" s="414"/>
    </row>
    <row r="302" spans="1:11" s="412" customFormat="1" x14ac:dyDescent="0.25">
      <c r="A302" s="411"/>
      <c r="C302" s="413"/>
      <c r="D302" s="413"/>
      <c r="E302" s="413"/>
      <c r="F302" s="413"/>
      <c r="G302" s="413"/>
      <c r="H302" s="413"/>
      <c r="K302" s="414"/>
    </row>
    <row r="303" spans="1:11" s="412" customFormat="1" x14ac:dyDescent="0.25">
      <c r="A303" s="411"/>
      <c r="C303" s="413"/>
      <c r="D303" s="413"/>
      <c r="E303" s="413"/>
      <c r="F303" s="413"/>
      <c r="G303" s="413"/>
      <c r="H303" s="413"/>
      <c r="K303" s="414"/>
    </row>
    <row r="304" spans="1:11" s="412" customFormat="1" x14ac:dyDescent="0.25">
      <c r="A304" s="411"/>
      <c r="C304" s="413"/>
      <c r="D304" s="413"/>
      <c r="E304" s="413"/>
      <c r="F304" s="413"/>
      <c r="G304" s="413"/>
      <c r="H304" s="413"/>
      <c r="K304" s="414"/>
    </row>
    <row r="305" spans="1:11" s="412" customFormat="1" x14ac:dyDescent="0.25">
      <c r="A305" s="411"/>
      <c r="C305" s="413"/>
      <c r="D305" s="413"/>
      <c r="E305" s="413"/>
      <c r="F305" s="413"/>
      <c r="G305" s="413"/>
      <c r="H305" s="413"/>
      <c r="K305" s="414"/>
    </row>
    <row r="306" spans="1:11" s="412" customFormat="1" x14ac:dyDescent="0.25">
      <c r="A306" s="411"/>
      <c r="C306" s="413"/>
      <c r="D306" s="413"/>
      <c r="E306" s="413"/>
      <c r="F306" s="413"/>
      <c r="G306" s="413"/>
      <c r="H306" s="413"/>
      <c r="K306" s="414"/>
    </row>
    <row r="307" spans="1:11" s="412" customFormat="1" x14ac:dyDescent="0.25">
      <c r="A307" s="411"/>
      <c r="C307" s="413"/>
      <c r="D307" s="413"/>
      <c r="E307" s="413"/>
      <c r="F307" s="413"/>
      <c r="G307" s="413"/>
      <c r="H307" s="413"/>
      <c r="K307" s="414"/>
    </row>
    <row r="308" spans="1:11" s="412" customFormat="1" x14ac:dyDescent="0.25">
      <c r="A308" s="411"/>
      <c r="C308" s="413"/>
      <c r="D308" s="413"/>
      <c r="E308" s="413"/>
      <c r="F308" s="413"/>
      <c r="G308" s="413"/>
      <c r="H308" s="413"/>
      <c r="K308" s="414"/>
    </row>
    <row r="309" spans="1:11" s="412" customFormat="1" x14ac:dyDescent="0.25">
      <c r="A309" s="411"/>
      <c r="C309" s="413"/>
      <c r="D309" s="413"/>
      <c r="E309" s="413"/>
      <c r="F309" s="413"/>
      <c r="G309" s="413"/>
      <c r="H309" s="413"/>
      <c r="K309" s="414"/>
    </row>
    <row r="310" spans="1:11" s="412" customFormat="1" x14ac:dyDescent="0.25">
      <c r="A310" s="411"/>
      <c r="C310" s="413"/>
      <c r="D310" s="413"/>
      <c r="E310" s="413"/>
      <c r="F310" s="413"/>
      <c r="G310" s="413"/>
      <c r="H310" s="413"/>
      <c r="K310" s="414"/>
    </row>
    <row r="311" spans="1:11" s="412" customFormat="1" x14ac:dyDescent="0.25">
      <c r="A311" s="411"/>
      <c r="C311" s="413"/>
      <c r="D311" s="413"/>
      <c r="E311" s="413"/>
      <c r="F311" s="413"/>
      <c r="G311" s="413"/>
      <c r="H311" s="413"/>
      <c r="K311" s="414"/>
    </row>
    <row r="312" spans="1:11" s="412" customFormat="1" x14ac:dyDescent="0.25">
      <c r="A312" s="411"/>
      <c r="C312" s="413"/>
      <c r="D312" s="413"/>
      <c r="E312" s="413"/>
      <c r="F312" s="413"/>
      <c r="G312" s="413"/>
      <c r="H312" s="413"/>
      <c r="K312" s="414"/>
    </row>
    <row r="313" spans="1:11" s="412" customFormat="1" x14ac:dyDescent="0.25">
      <c r="A313" s="411"/>
      <c r="C313" s="413"/>
      <c r="D313" s="413"/>
      <c r="E313" s="413"/>
      <c r="F313" s="413"/>
      <c r="G313" s="413"/>
      <c r="H313" s="413"/>
      <c r="K313" s="414"/>
    </row>
    <row r="314" spans="1:11" s="412" customFormat="1" x14ac:dyDescent="0.25">
      <c r="A314" s="411"/>
      <c r="C314" s="413"/>
      <c r="D314" s="413"/>
      <c r="E314" s="413"/>
      <c r="F314" s="413"/>
      <c r="G314" s="413"/>
      <c r="H314" s="413"/>
      <c r="K314" s="414"/>
    </row>
    <row r="315" spans="1:11" s="412" customFormat="1" x14ac:dyDescent="0.25">
      <c r="A315" s="411"/>
      <c r="C315" s="413"/>
      <c r="D315" s="413"/>
      <c r="E315" s="413"/>
      <c r="F315" s="413"/>
      <c r="G315" s="413"/>
      <c r="H315" s="413"/>
      <c r="K315" s="414"/>
    </row>
    <row r="316" spans="1:11" s="412" customFormat="1" x14ac:dyDescent="0.25">
      <c r="A316" s="411"/>
      <c r="C316" s="413"/>
      <c r="D316" s="413"/>
      <c r="E316" s="413"/>
      <c r="F316" s="413"/>
      <c r="G316" s="413"/>
      <c r="H316" s="413"/>
      <c r="K316" s="414"/>
    </row>
    <row r="317" spans="1:11" s="412" customFormat="1" x14ac:dyDescent="0.25">
      <c r="A317" s="411"/>
      <c r="C317" s="413"/>
      <c r="D317" s="413"/>
      <c r="E317" s="413"/>
      <c r="F317" s="413"/>
      <c r="G317" s="413"/>
      <c r="H317" s="413"/>
      <c r="K317" s="414"/>
    </row>
    <row r="318" spans="1:11" s="412" customFormat="1" x14ac:dyDescent="0.25">
      <c r="A318" s="411"/>
      <c r="C318" s="413"/>
      <c r="D318" s="413"/>
      <c r="E318" s="413"/>
      <c r="F318" s="413"/>
      <c r="G318" s="413"/>
      <c r="H318" s="413"/>
      <c r="K318" s="414"/>
    </row>
    <row r="319" spans="1:11" s="412" customFormat="1" x14ac:dyDescent="0.25">
      <c r="A319" s="411"/>
      <c r="C319" s="413"/>
      <c r="D319" s="413"/>
      <c r="E319" s="413"/>
      <c r="F319" s="413"/>
      <c r="G319" s="413"/>
      <c r="H319" s="413"/>
      <c r="K319" s="414"/>
    </row>
    <row r="320" spans="1:11" s="412" customFormat="1" x14ac:dyDescent="0.25">
      <c r="A320" s="411"/>
      <c r="C320" s="413"/>
      <c r="D320" s="413"/>
      <c r="E320" s="413"/>
      <c r="F320" s="413"/>
      <c r="G320" s="413"/>
      <c r="H320" s="413"/>
      <c r="K320" s="414"/>
    </row>
    <row r="321" spans="1:11" s="412" customFormat="1" x14ac:dyDescent="0.25">
      <c r="A321" s="411"/>
      <c r="C321" s="413"/>
      <c r="D321" s="413"/>
      <c r="E321" s="413"/>
      <c r="F321" s="413"/>
      <c r="G321" s="413"/>
      <c r="H321" s="413"/>
      <c r="K321" s="414"/>
    </row>
    <row r="322" spans="1:11" s="412" customFormat="1" x14ac:dyDescent="0.25">
      <c r="A322" s="411"/>
      <c r="C322" s="413"/>
      <c r="D322" s="413"/>
      <c r="E322" s="413"/>
      <c r="F322" s="413"/>
      <c r="G322" s="413"/>
      <c r="H322" s="413"/>
      <c r="K322" s="414"/>
    </row>
    <row r="323" spans="1:11" s="412" customFormat="1" x14ac:dyDescent="0.25">
      <c r="A323" s="411"/>
      <c r="C323" s="413"/>
      <c r="D323" s="413"/>
      <c r="E323" s="413"/>
      <c r="F323" s="413"/>
      <c r="G323" s="413"/>
      <c r="H323" s="413"/>
      <c r="K323" s="414"/>
    </row>
    <row r="324" spans="1:11" s="412" customFormat="1" x14ac:dyDescent="0.25">
      <c r="A324" s="411"/>
      <c r="C324" s="413"/>
      <c r="D324" s="413"/>
      <c r="E324" s="413"/>
      <c r="F324" s="413"/>
      <c r="G324" s="413"/>
      <c r="H324" s="413"/>
      <c r="K324" s="414"/>
    </row>
    <row r="325" spans="1:11" s="412" customFormat="1" x14ac:dyDescent="0.25">
      <c r="A325" s="411"/>
      <c r="C325" s="413"/>
      <c r="D325" s="413"/>
      <c r="E325" s="413"/>
      <c r="F325" s="413"/>
      <c r="G325" s="413"/>
      <c r="H325" s="413"/>
      <c r="K325" s="414"/>
    </row>
    <row r="326" spans="1:11" s="412" customFormat="1" x14ac:dyDescent="0.25">
      <c r="A326" s="411"/>
      <c r="C326" s="413"/>
      <c r="D326" s="413"/>
      <c r="E326" s="413"/>
      <c r="F326" s="413"/>
      <c r="G326" s="413"/>
      <c r="H326" s="413"/>
      <c r="K326" s="414"/>
    </row>
    <row r="327" spans="1:11" s="412" customFormat="1" x14ac:dyDescent="0.25">
      <c r="A327" s="411"/>
      <c r="C327" s="413"/>
      <c r="D327" s="413"/>
      <c r="E327" s="413"/>
      <c r="F327" s="413"/>
      <c r="G327" s="413"/>
      <c r="H327" s="413"/>
      <c r="K327" s="414"/>
    </row>
    <row r="328" spans="1:11" s="412" customFormat="1" x14ac:dyDescent="0.25">
      <c r="A328" s="411"/>
      <c r="C328" s="413"/>
      <c r="D328" s="413"/>
      <c r="E328" s="413"/>
      <c r="F328" s="413"/>
      <c r="G328" s="413"/>
      <c r="H328" s="413"/>
      <c r="K328" s="414"/>
    </row>
    <row r="329" spans="1:11" s="412" customFormat="1" x14ac:dyDescent="0.25">
      <c r="A329" s="411"/>
      <c r="C329" s="413"/>
      <c r="D329" s="413"/>
      <c r="E329" s="413"/>
      <c r="F329" s="413"/>
      <c r="G329" s="413"/>
      <c r="H329" s="413"/>
      <c r="K329" s="414"/>
    </row>
    <row r="330" spans="1:11" s="412" customFormat="1" x14ac:dyDescent="0.25">
      <c r="A330" s="411"/>
      <c r="C330" s="413"/>
      <c r="D330" s="413"/>
      <c r="E330" s="413"/>
      <c r="F330" s="413"/>
      <c r="G330" s="413"/>
      <c r="H330" s="413"/>
      <c r="K330" s="414"/>
    </row>
    <row r="331" spans="1:11" s="412" customFormat="1" x14ac:dyDescent="0.25">
      <c r="A331" s="411"/>
      <c r="C331" s="413"/>
      <c r="D331" s="413"/>
      <c r="E331" s="413"/>
      <c r="F331" s="413"/>
      <c r="G331" s="413"/>
      <c r="H331" s="413"/>
      <c r="K331" s="414"/>
    </row>
    <row r="332" spans="1:11" s="412" customFormat="1" x14ac:dyDescent="0.25">
      <c r="A332" s="411"/>
      <c r="C332" s="413"/>
      <c r="D332" s="413"/>
      <c r="E332" s="413"/>
      <c r="F332" s="413"/>
      <c r="G332" s="413"/>
      <c r="H332" s="413"/>
      <c r="K332" s="414"/>
    </row>
    <row r="333" spans="1:11" s="412" customFormat="1" x14ac:dyDescent="0.25">
      <c r="A333" s="411"/>
      <c r="C333" s="413"/>
      <c r="D333" s="413"/>
      <c r="E333" s="413"/>
      <c r="F333" s="413"/>
      <c r="G333" s="413"/>
      <c r="H333" s="413"/>
      <c r="K333" s="414"/>
    </row>
    <row r="334" spans="1:11" s="412" customFormat="1" x14ac:dyDescent="0.25">
      <c r="A334" s="411"/>
      <c r="C334" s="413"/>
      <c r="D334" s="413"/>
      <c r="E334" s="413"/>
      <c r="F334" s="413"/>
      <c r="G334" s="413"/>
      <c r="H334" s="413"/>
      <c r="K334" s="414"/>
    </row>
    <row r="335" spans="1:11" s="412" customFormat="1" x14ac:dyDescent="0.25">
      <c r="A335" s="411"/>
      <c r="C335" s="413"/>
      <c r="D335" s="413"/>
      <c r="E335" s="413"/>
      <c r="F335" s="413"/>
      <c r="G335" s="413"/>
      <c r="H335" s="413"/>
      <c r="K335" s="414"/>
    </row>
    <row r="336" spans="1:11" s="412" customFormat="1" x14ac:dyDescent="0.25">
      <c r="A336" s="411"/>
      <c r="C336" s="413"/>
      <c r="D336" s="413"/>
      <c r="E336" s="413"/>
      <c r="F336" s="413"/>
      <c r="G336" s="413"/>
      <c r="H336" s="413"/>
      <c r="K336" s="414"/>
    </row>
    <row r="337" spans="1:11" s="412" customFormat="1" x14ac:dyDescent="0.25">
      <c r="A337" s="411"/>
      <c r="C337" s="413"/>
      <c r="D337" s="413"/>
      <c r="E337" s="413"/>
      <c r="F337" s="413"/>
      <c r="G337" s="413"/>
      <c r="H337" s="413"/>
      <c r="K337" s="414"/>
    </row>
    <row r="338" spans="1:11" s="412" customFormat="1" x14ac:dyDescent="0.25">
      <c r="A338" s="411"/>
      <c r="C338" s="413"/>
      <c r="D338" s="413"/>
      <c r="E338" s="413"/>
      <c r="F338" s="413"/>
      <c r="G338" s="413"/>
      <c r="H338" s="413"/>
      <c r="K338" s="414"/>
    </row>
    <row r="339" spans="1:11" s="412" customFormat="1" x14ac:dyDescent="0.25">
      <c r="A339" s="411"/>
      <c r="C339" s="413"/>
      <c r="D339" s="413"/>
      <c r="E339" s="413"/>
      <c r="F339" s="413"/>
      <c r="G339" s="413"/>
      <c r="H339" s="413"/>
      <c r="K339" s="414"/>
    </row>
    <row r="340" spans="1:11" s="412" customFormat="1" x14ac:dyDescent="0.25">
      <c r="A340" s="411"/>
      <c r="C340" s="413"/>
      <c r="D340" s="413"/>
      <c r="E340" s="413"/>
      <c r="F340" s="413"/>
      <c r="G340" s="413"/>
      <c r="H340" s="413"/>
      <c r="K340" s="414"/>
    </row>
    <row r="341" spans="1:11" s="412" customFormat="1" x14ac:dyDescent="0.25">
      <c r="A341" s="411"/>
      <c r="C341" s="413"/>
      <c r="D341" s="413"/>
      <c r="E341" s="413"/>
      <c r="F341" s="413"/>
      <c r="G341" s="413"/>
      <c r="H341" s="413"/>
      <c r="K341" s="414"/>
    </row>
    <row r="342" spans="1:11" s="412" customFormat="1" x14ac:dyDescent="0.25">
      <c r="A342" s="411"/>
      <c r="C342" s="413"/>
      <c r="D342" s="413"/>
      <c r="E342" s="413"/>
      <c r="F342" s="413"/>
      <c r="G342" s="413"/>
      <c r="H342" s="413"/>
      <c r="K342" s="414"/>
    </row>
    <row r="343" spans="1:11" s="412" customFormat="1" x14ac:dyDescent="0.25">
      <c r="A343" s="411"/>
      <c r="C343" s="413"/>
      <c r="D343" s="413"/>
      <c r="E343" s="413"/>
      <c r="F343" s="413"/>
      <c r="G343" s="413"/>
      <c r="H343" s="413"/>
      <c r="K343" s="414"/>
    </row>
    <row r="344" spans="1:11" s="412" customFormat="1" x14ac:dyDescent="0.25">
      <c r="A344" s="411"/>
      <c r="C344" s="413"/>
      <c r="D344" s="413"/>
      <c r="E344" s="413"/>
      <c r="F344" s="413"/>
      <c r="G344" s="413"/>
      <c r="H344" s="413"/>
      <c r="K344" s="414"/>
    </row>
    <row r="345" spans="1:11" s="412" customFormat="1" x14ac:dyDescent="0.25">
      <c r="A345" s="411"/>
      <c r="C345" s="413"/>
      <c r="D345" s="413"/>
      <c r="E345" s="413"/>
      <c r="F345" s="413"/>
      <c r="G345" s="413"/>
      <c r="H345" s="413"/>
      <c r="K345" s="414"/>
    </row>
    <row r="346" spans="1:11" s="412" customFormat="1" x14ac:dyDescent="0.25">
      <c r="A346" s="411"/>
      <c r="C346" s="413"/>
      <c r="D346" s="413"/>
      <c r="E346" s="413"/>
      <c r="F346" s="413"/>
      <c r="G346" s="413"/>
      <c r="H346" s="413"/>
      <c r="K346" s="414"/>
    </row>
    <row r="347" spans="1:11" s="412" customFormat="1" x14ac:dyDescent="0.25">
      <c r="A347" s="411"/>
      <c r="C347" s="413"/>
      <c r="D347" s="413"/>
      <c r="E347" s="413"/>
      <c r="F347" s="413"/>
      <c r="G347" s="413"/>
      <c r="H347" s="413"/>
      <c r="K347" s="414"/>
    </row>
    <row r="348" spans="1:11" s="412" customFormat="1" x14ac:dyDescent="0.25">
      <c r="A348" s="411"/>
      <c r="C348" s="413"/>
      <c r="D348" s="413"/>
      <c r="E348" s="413"/>
      <c r="F348" s="413"/>
      <c r="G348" s="413"/>
      <c r="H348" s="413"/>
      <c r="K348" s="414"/>
    </row>
    <row r="349" spans="1:11" s="412" customFormat="1" x14ac:dyDescent="0.25">
      <c r="A349" s="411"/>
      <c r="C349" s="413"/>
      <c r="D349" s="413"/>
      <c r="E349" s="413"/>
      <c r="F349" s="413"/>
      <c r="G349" s="413"/>
      <c r="H349" s="413"/>
      <c r="K349" s="414"/>
    </row>
    <row r="350" spans="1:11" s="412" customFormat="1" x14ac:dyDescent="0.25">
      <c r="A350" s="411"/>
      <c r="C350" s="413"/>
      <c r="D350" s="413"/>
      <c r="E350" s="413"/>
      <c r="F350" s="413"/>
      <c r="G350" s="413"/>
      <c r="H350" s="413"/>
      <c r="K350" s="414"/>
    </row>
    <row r="351" spans="1:11" s="412" customFormat="1" x14ac:dyDescent="0.25">
      <c r="A351" s="411"/>
      <c r="C351" s="413"/>
      <c r="D351" s="413"/>
      <c r="E351" s="413"/>
      <c r="F351" s="413"/>
      <c r="G351" s="413"/>
      <c r="H351" s="413"/>
      <c r="K351" s="414"/>
    </row>
    <row r="352" spans="1:11" s="412" customFormat="1" x14ac:dyDescent="0.25">
      <c r="A352" s="411"/>
      <c r="C352" s="413"/>
      <c r="D352" s="413"/>
      <c r="E352" s="413"/>
      <c r="F352" s="413"/>
      <c r="G352" s="413"/>
      <c r="H352" s="413"/>
      <c r="K352" s="414"/>
    </row>
    <row r="353" spans="1:11" s="412" customFormat="1" x14ac:dyDescent="0.25">
      <c r="A353" s="411"/>
      <c r="C353" s="413"/>
      <c r="D353" s="413"/>
      <c r="E353" s="413"/>
      <c r="F353" s="413"/>
      <c r="G353" s="413"/>
      <c r="H353" s="413"/>
      <c r="K353" s="414"/>
    </row>
    <row r="354" spans="1:11" s="412" customFormat="1" x14ac:dyDescent="0.25">
      <c r="A354" s="411"/>
      <c r="C354" s="413"/>
      <c r="D354" s="413"/>
      <c r="E354" s="413"/>
      <c r="F354" s="413"/>
      <c r="G354" s="413"/>
      <c r="H354" s="413"/>
      <c r="K354" s="414"/>
    </row>
    <row r="355" spans="1:11" s="412" customFormat="1" x14ac:dyDescent="0.25">
      <c r="A355" s="411"/>
      <c r="C355" s="413"/>
      <c r="D355" s="413"/>
      <c r="E355" s="413"/>
      <c r="F355" s="413"/>
      <c r="G355" s="413"/>
      <c r="H355" s="413"/>
      <c r="K355" s="414"/>
    </row>
    <row r="356" spans="1:11" s="412" customFormat="1" x14ac:dyDescent="0.25">
      <c r="A356" s="411"/>
      <c r="C356" s="413"/>
      <c r="D356" s="413"/>
      <c r="E356" s="413"/>
      <c r="F356" s="413"/>
      <c r="G356" s="413"/>
      <c r="H356" s="413"/>
      <c r="K356" s="414"/>
    </row>
    <row r="357" spans="1:11" s="412" customFormat="1" x14ac:dyDescent="0.25">
      <c r="A357" s="411"/>
      <c r="C357" s="413"/>
      <c r="D357" s="413"/>
      <c r="E357" s="413"/>
      <c r="F357" s="413"/>
      <c r="G357" s="413"/>
      <c r="H357" s="413"/>
      <c r="K357" s="414"/>
    </row>
    <row r="358" spans="1:11" s="412" customFormat="1" x14ac:dyDescent="0.25">
      <c r="A358" s="411"/>
      <c r="C358" s="413"/>
      <c r="D358" s="413"/>
      <c r="E358" s="413"/>
      <c r="F358" s="413"/>
      <c r="G358" s="413"/>
      <c r="H358" s="413"/>
      <c r="K358" s="414"/>
    </row>
    <row r="359" spans="1:11" s="412" customFormat="1" x14ac:dyDescent="0.25">
      <c r="A359" s="411"/>
      <c r="C359" s="413"/>
      <c r="D359" s="413"/>
      <c r="E359" s="413"/>
      <c r="F359" s="413"/>
      <c r="G359" s="413"/>
      <c r="H359" s="413"/>
      <c r="K359" s="414"/>
    </row>
    <row r="360" spans="1:11" s="412" customFormat="1" x14ac:dyDescent="0.25">
      <c r="A360" s="411"/>
      <c r="C360" s="413"/>
      <c r="D360" s="413"/>
      <c r="E360" s="413"/>
      <c r="F360" s="413"/>
      <c r="G360" s="413"/>
      <c r="H360" s="413"/>
      <c r="K360" s="414"/>
    </row>
    <row r="361" spans="1:11" s="412" customFormat="1" x14ac:dyDescent="0.25">
      <c r="A361" s="411"/>
      <c r="C361" s="413"/>
      <c r="D361" s="413"/>
      <c r="E361" s="413"/>
      <c r="F361" s="413"/>
      <c r="G361" s="413"/>
      <c r="H361" s="413"/>
      <c r="K361" s="414"/>
    </row>
    <row r="362" spans="1:11" s="412" customFormat="1" x14ac:dyDescent="0.25">
      <c r="A362" s="411"/>
      <c r="C362" s="413"/>
      <c r="D362" s="413"/>
      <c r="E362" s="413"/>
      <c r="F362" s="413"/>
      <c r="G362" s="413"/>
      <c r="H362" s="413"/>
      <c r="K362" s="414"/>
    </row>
    <row r="363" spans="1:11" s="412" customFormat="1" x14ac:dyDescent="0.25">
      <c r="A363" s="411"/>
      <c r="C363" s="413"/>
      <c r="D363" s="413"/>
      <c r="E363" s="413"/>
      <c r="F363" s="413"/>
      <c r="G363" s="413"/>
      <c r="H363" s="413"/>
      <c r="K363" s="414"/>
    </row>
    <row r="364" spans="1:11" s="412" customFormat="1" x14ac:dyDescent="0.25">
      <c r="A364" s="411"/>
      <c r="C364" s="413"/>
      <c r="D364" s="413"/>
      <c r="E364" s="413"/>
      <c r="F364" s="413"/>
      <c r="G364" s="413"/>
      <c r="H364" s="413"/>
      <c r="K364" s="414"/>
    </row>
    <row r="365" spans="1:11" s="412" customFormat="1" x14ac:dyDescent="0.25">
      <c r="A365" s="411"/>
      <c r="C365" s="413"/>
      <c r="D365" s="413"/>
      <c r="E365" s="413"/>
      <c r="F365" s="413"/>
      <c r="G365" s="413"/>
      <c r="H365" s="413"/>
      <c r="K365" s="414"/>
    </row>
    <row r="366" spans="1:11" s="412" customFormat="1" x14ac:dyDescent="0.25">
      <c r="A366" s="411"/>
      <c r="C366" s="413"/>
      <c r="D366" s="413"/>
      <c r="E366" s="413"/>
      <c r="F366" s="413"/>
      <c r="G366" s="413"/>
      <c r="H366" s="413"/>
      <c r="K366" s="414"/>
    </row>
    <row r="367" spans="1:11" s="412" customFormat="1" x14ac:dyDescent="0.25">
      <c r="A367" s="411"/>
      <c r="C367" s="413"/>
      <c r="D367" s="413"/>
      <c r="E367" s="413"/>
      <c r="F367" s="413"/>
      <c r="G367" s="413"/>
      <c r="H367" s="413"/>
      <c r="K367" s="414"/>
    </row>
    <row r="368" spans="1:11" s="412" customFormat="1" x14ac:dyDescent="0.25">
      <c r="A368" s="411"/>
      <c r="C368" s="413"/>
      <c r="D368" s="413"/>
      <c r="E368" s="413"/>
      <c r="F368" s="413"/>
      <c r="G368" s="413"/>
      <c r="H368" s="413"/>
      <c r="K368" s="414"/>
    </row>
    <row r="369" spans="1:11" s="412" customFormat="1" x14ac:dyDescent="0.25">
      <c r="A369" s="411"/>
      <c r="C369" s="413"/>
      <c r="D369" s="413"/>
      <c r="E369" s="413"/>
      <c r="F369" s="413"/>
      <c r="G369" s="413"/>
      <c r="H369" s="413"/>
      <c r="K369" s="414"/>
    </row>
    <row r="370" spans="1:11" s="412" customFormat="1" x14ac:dyDescent="0.25">
      <c r="A370" s="411"/>
      <c r="C370" s="413"/>
      <c r="D370" s="413"/>
      <c r="E370" s="413"/>
      <c r="F370" s="413"/>
      <c r="G370" s="413"/>
      <c r="H370" s="413"/>
      <c r="K370" s="414"/>
    </row>
    <row r="371" spans="1:11" s="412" customFormat="1" x14ac:dyDescent="0.25">
      <c r="A371" s="411"/>
      <c r="C371" s="413"/>
      <c r="D371" s="413"/>
      <c r="E371" s="413"/>
      <c r="F371" s="413"/>
      <c r="G371" s="413"/>
      <c r="H371" s="413"/>
      <c r="K371" s="414"/>
    </row>
    <row r="372" spans="1:11" s="412" customFormat="1" x14ac:dyDescent="0.25">
      <c r="A372" s="411"/>
      <c r="C372" s="413"/>
      <c r="D372" s="413"/>
      <c r="E372" s="413"/>
      <c r="F372" s="413"/>
      <c r="G372" s="413"/>
      <c r="H372" s="413"/>
      <c r="K372" s="414"/>
    </row>
    <row r="373" spans="1:11" s="412" customFormat="1" x14ac:dyDescent="0.25">
      <c r="A373" s="411"/>
      <c r="C373" s="413"/>
      <c r="D373" s="413"/>
      <c r="E373" s="413"/>
      <c r="F373" s="413"/>
      <c r="G373" s="413"/>
      <c r="H373" s="413"/>
      <c r="K373" s="414"/>
    </row>
    <row r="374" spans="1:11" s="412" customFormat="1" x14ac:dyDescent="0.25">
      <c r="A374" s="411"/>
      <c r="C374" s="413"/>
      <c r="D374" s="413"/>
      <c r="E374" s="413"/>
      <c r="F374" s="413"/>
      <c r="G374" s="413"/>
      <c r="H374" s="413"/>
      <c r="K374" s="414"/>
    </row>
    <row r="375" spans="1:11" s="412" customFormat="1" x14ac:dyDescent="0.25">
      <c r="A375" s="411"/>
      <c r="C375" s="413"/>
      <c r="D375" s="413"/>
      <c r="E375" s="413"/>
      <c r="F375" s="413"/>
      <c r="G375" s="413"/>
      <c r="H375" s="413"/>
      <c r="K375" s="414"/>
    </row>
    <row r="376" spans="1:11" s="412" customFormat="1" x14ac:dyDescent="0.25">
      <c r="A376" s="411"/>
      <c r="C376" s="413"/>
      <c r="D376" s="413"/>
      <c r="E376" s="413"/>
      <c r="F376" s="413"/>
      <c r="G376" s="413"/>
      <c r="H376" s="413"/>
      <c r="K376" s="414"/>
    </row>
    <row r="377" spans="1:11" s="412" customFormat="1" x14ac:dyDescent="0.25">
      <c r="A377" s="411"/>
      <c r="C377" s="413"/>
      <c r="D377" s="413"/>
      <c r="E377" s="413"/>
      <c r="F377" s="413"/>
      <c r="G377" s="413"/>
      <c r="H377" s="413"/>
      <c r="K377" s="414"/>
    </row>
    <row r="378" spans="1:11" s="412" customFormat="1" x14ac:dyDescent="0.25">
      <c r="A378" s="411"/>
      <c r="C378" s="413"/>
      <c r="D378" s="413"/>
      <c r="E378" s="413"/>
      <c r="F378" s="413"/>
      <c r="G378" s="413"/>
      <c r="H378" s="413"/>
      <c r="K378" s="414"/>
    </row>
    <row r="379" spans="1:11" s="412" customFormat="1" x14ac:dyDescent="0.25">
      <c r="A379" s="411"/>
      <c r="C379" s="413"/>
      <c r="D379" s="413"/>
      <c r="E379" s="413"/>
      <c r="F379" s="413"/>
      <c r="G379" s="413"/>
      <c r="H379" s="413"/>
      <c r="K379" s="414"/>
    </row>
    <row r="380" spans="1:11" s="412" customFormat="1" x14ac:dyDescent="0.25">
      <c r="A380" s="411"/>
      <c r="C380" s="413"/>
      <c r="D380" s="413"/>
      <c r="E380" s="413"/>
      <c r="F380" s="413"/>
      <c r="G380" s="413"/>
      <c r="H380" s="413"/>
      <c r="K380" s="414"/>
    </row>
    <row r="381" spans="1:11" s="412" customFormat="1" x14ac:dyDescent="0.25">
      <c r="A381" s="411"/>
      <c r="C381" s="413"/>
      <c r="D381" s="413"/>
      <c r="E381" s="413"/>
      <c r="F381" s="413"/>
      <c r="G381" s="413"/>
      <c r="H381" s="413"/>
      <c r="K381" s="414"/>
    </row>
    <row r="382" spans="1:11" s="412" customFormat="1" x14ac:dyDescent="0.25">
      <c r="A382" s="411"/>
      <c r="C382" s="413"/>
      <c r="D382" s="413"/>
      <c r="E382" s="413"/>
      <c r="F382" s="413"/>
      <c r="G382" s="413"/>
      <c r="H382" s="413"/>
      <c r="K382" s="414"/>
    </row>
    <row r="383" spans="1:11" s="412" customFormat="1" x14ac:dyDescent="0.25">
      <c r="A383" s="411"/>
      <c r="C383" s="413"/>
      <c r="D383" s="413"/>
      <c r="E383" s="413"/>
      <c r="F383" s="413"/>
      <c r="G383" s="413"/>
      <c r="H383" s="413"/>
      <c r="K383" s="414"/>
    </row>
    <row r="384" spans="1:11" s="412" customFormat="1" x14ac:dyDescent="0.25">
      <c r="A384" s="411"/>
      <c r="C384" s="413"/>
      <c r="D384" s="413"/>
      <c r="E384" s="413"/>
      <c r="F384" s="413"/>
      <c r="G384" s="413"/>
      <c r="H384" s="413"/>
      <c r="K384" s="414"/>
    </row>
    <row r="385" spans="1:11" s="412" customFormat="1" x14ac:dyDescent="0.25">
      <c r="A385" s="411"/>
      <c r="C385" s="413"/>
      <c r="D385" s="413"/>
      <c r="E385" s="413"/>
      <c r="F385" s="413"/>
      <c r="G385" s="413"/>
      <c r="H385" s="413"/>
      <c r="K385" s="414"/>
    </row>
    <row r="386" spans="1:11" s="412" customFormat="1" x14ac:dyDescent="0.25">
      <c r="A386" s="411"/>
      <c r="C386" s="413"/>
      <c r="D386" s="413"/>
      <c r="E386" s="413"/>
      <c r="F386" s="413"/>
      <c r="G386" s="413"/>
      <c r="H386" s="413"/>
      <c r="K386" s="414"/>
    </row>
    <row r="387" spans="1:11" s="412" customFormat="1" x14ac:dyDescent="0.25">
      <c r="A387" s="411"/>
      <c r="C387" s="413"/>
      <c r="D387" s="413"/>
      <c r="E387" s="413"/>
      <c r="F387" s="413"/>
      <c r="G387" s="413"/>
      <c r="H387" s="413"/>
      <c r="K387" s="414"/>
    </row>
    <row r="388" spans="1:11" s="412" customFormat="1" x14ac:dyDescent="0.25">
      <c r="A388" s="411"/>
      <c r="C388" s="413"/>
      <c r="D388" s="413"/>
      <c r="E388" s="413"/>
      <c r="F388" s="413"/>
      <c r="G388" s="413"/>
      <c r="H388" s="413"/>
      <c r="K388" s="414"/>
    </row>
    <row r="389" spans="1:11" s="412" customFormat="1" x14ac:dyDescent="0.25">
      <c r="A389" s="411"/>
      <c r="C389" s="413"/>
      <c r="D389" s="413"/>
      <c r="E389" s="413"/>
      <c r="F389" s="413"/>
      <c r="G389" s="413"/>
      <c r="H389" s="413"/>
      <c r="K389" s="414"/>
    </row>
    <row r="390" spans="1:11" s="412" customFormat="1" x14ac:dyDescent="0.25">
      <c r="A390" s="411"/>
      <c r="C390" s="413"/>
      <c r="D390" s="413"/>
      <c r="E390" s="413"/>
      <c r="F390" s="413"/>
      <c r="G390" s="413"/>
      <c r="H390" s="413"/>
      <c r="K390" s="414"/>
    </row>
    <row r="391" spans="1:11" s="412" customFormat="1" x14ac:dyDescent="0.25">
      <c r="A391" s="411"/>
      <c r="C391" s="413"/>
      <c r="D391" s="413"/>
      <c r="E391" s="413"/>
      <c r="F391" s="413"/>
      <c r="G391" s="413"/>
      <c r="H391" s="413"/>
      <c r="K391" s="414"/>
    </row>
    <row r="392" spans="1:11" s="412" customFormat="1" x14ac:dyDescent="0.25">
      <c r="A392" s="411"/>
      <c r="C392" s="413"/>
      <c r="D392" s="413"/>
      <c r="E392" s="413"/>
      <c r="F392" s="413"/>
      <c r="G392" s="413"/>
      <c r="H392" s="413"/>
      <c r="K392" s="414"/>
    </row>
    <row r="393" spans="1:11" s="412" customFormat="1" x14ac:dyDescent="0.25">
      <c r="A393" s="411"/>
      <c r="C393" s="413"/>
      <c r="D393" s="413"/>
      <c r="E393" s="413"/>
      <c r="F393" s="413"/>
      <c r="G393" s="413"/>
      <c r="H393" s="413"/>
      <c r="K393" s="414"/>
    </row>
    <row r="394" spans="1:11" s="412" customFormat="1" x14ac:dyDescent="0.25">
      <c r="A394" s="411"/>
      <c r="C394" s="413"/>
      <c r="D394" s="413"/>
      <c r="E394" s="413"/>
      <c r="F394" s="413"/>
      <c r="G394" s="413"/>
      <c r="H394" s="413"/>
      <c r="K394" s="414"/>
    </row>
    <row r="395" spans="1:11" s="412" customFormat="1" x14ac:dyDescent="0.25">
      <c r="A395" s="411"/>
      <c r="C395" s="413"/>
      <c r="D395" s="413"/>
      <c r="E395" s="413"/>
      <c r="F395" s="413"/>
      <c r="G395" s="413"/>
      <c r="H395" s="413"/>
      <c r="K395" s="414"/>
    </row>
    <row r="396" spans="1:11" s="412" customFormat="1" x14ac:dyDescent="0.25">
      <c r="A396" s="411"/>
      <c r="C396" s="413"/>
      <c r="D396" s="413"/>
      <c r="E396" s="413"/>
      <c r="F396" s="413"/>
      <c r="G396" s="413"/>
      <c r="H396" s="413"/>
      <c r="K396" s="414"/>
    </row>
    <row r="397" spans="1:11" s="412" customFormat="1" x14ac:dyDescent="0.25">
      <c r="A397" s="411"/>
      <c r="C397" s="413"/>
      <c r="D397" s="413"/>
      <c r="E397" s="413"/>
      <c r="F397" s="413"/>
      <c r="G397" s="413"/>
      <c r="H397" s="413"/>
      <c r="K397" s="414"/>
    </row>
    <row r="398" spans="1:11" s="412" customFormat="1" x14ac:dyDescent="0.25">
      <c r="A398" s="411"/>
      <c r="C398" s="413"/>
      <c r="D398" s="413"/>
      <c r="E398" s="413"/>
      <c r="F398" s="413"/>
      <c r="G398" s="413"/>
      <c r="H398" s="413"/>
      <c r="K398" s="414"/>
    </row>
    <row r="399" spans="1:11" s="412" customFormat="1" x14ac:dyDescent="0.25">
      <c r="A399" s="411"/>
      <c r="C399" s="413"/>
      <c r="D399" s="413"/>
      <c r="E399" s="413"/>
      <c r="F399" s="413"/>
      <c r="G399" s="413"/>
      <c r="H399" s="413"/>
      <c r="K399" s="414"/>
    </row>
    <row r="400" spans="1:11" s="412" customFormat="1" x14ac:dyDescent="0.25">
      <c r="A400" s="411"/>
      <c r="C400" s="413"/>
      <c r="D400" s="413"/>
      <c r="E400" s="413"/>
      <c r="F400" s="413"/>
      <c r="G400" s="413"/>
      <c r="H400" s="413"/>
      <c r="K400" s="414"/>
    </row>
    <row r="401" spans="1:11" s="412" customFormat="1" x14ac:dyDescent="0.25">
      <c r="A401" s="411"/>
      <c r="C401" s="413"/>
      <c r="D401" s="413"/>
      <c r="E401" s="413"/>
      <c r="F401" s="413"/>
      <c r="G401" s="413"/>
      <c r="H401" s="413"/>
      <c r="K401" s="414"/>
    </row>
    <row r="402" spans="1:11" s="412" customFormat="1" x14ac:dyDescent="0.25">
      <c r="A402" s="411"/>
      <c r="C402" s="413"/>
      <c r="D402" s="413"/>
      <c r="E402" s="413"/>
      <c r="F402" s="413"/>
      <c r="G402" s="413"/>
      <c r="H402" s="413"/>
      <c r="K402" s="414"/>
    </row>
    <row r="403" spans="1:11" s="412" customFormat="1" x14ac:dyDescent="0.25">
      <c r="A403" s="411"/>
      <c r="C403" s="413"/>
      <c r="D403" s="413"/>
      <c r="E403" s="413"/>
      <c r="F403" s="413"/>
      <c r="G403" s="413"/>
      <c r="H403" s="413"/>
      <c r="K403" s="414"/>
    </row>
    <row r="404" spans="1:11" s="412" customFormat="1" x14ac:dyDescent="0.25">
      <c r="A404" s="411"/>
      <c r="C404" s="413"/>
      <c r="D404" s="413"/>
      <c r="E404" s="415"/>
      <c r="F404" s="415"/>
      <c r="G404" s="415"/>
      <c r="H404" s="415"/>
      <c r="K404" s="414"/>
    </row>
    <row r="405" spans="1:11" s="417" customFormat="1" x14ac:dyDescent="0.25">
      <c r="A405" s="416"/>
      <c r="C405" s="418"/>
      <c r="D405" s="415"/>
      <c r="E405" s="415"/>
      <c r="F405" s="415"/>
      <c r="G405" s="415"/>
      <c r="H405" s="415"/>
      <c r="K405" s="419"/>
    </row>
    <row r="406" spans="1:11" s="417" customFormat="1" x14ac:dyDescent="0.25">
      <c r="A406" s="416"/>
      <c r="C406" s="418"/>
      <c r="D406" s="415"/>
      <c r="E406" s="415"/>
      <c r="F406" s="415"/>
      <c r="G406" s="415"/>
      <c r="H406" s="415"/>
      <c r="K406" s="419"/>
    </row>
    <row r="407" spans="1:11" s="417" customFormat="1" x14ac:dyDescent="0.25">
      <c r="A407" s="416"/>
      <c r="C407" s="418"/>
      <c r="D407" s="415"/>
      <c r="E407" s="415"/>
      <c r="F407" s="415"/>
      <c r="G407" s="415"/>
      <c r="H407" s="415"/>
      <c r="K407" s="419"/>
    </row>
    <row r="408" spans="1:11" s="417" customFormat="1" x14ac:dyDescent="0.25">
      <c r="A408" s="416"/>
      <c r="C408" s="418"/>
      <c r="D408" s="415"/>
      <c r="E408" s="415"/>
      <c r="F408" s="415"/>
      <c r="G408" s="415"/>
      <c r="H408" s="415"/>
      <c r="K408" s="419"/>
    </row>
    <row r="409" spans="1:11" s="417" customFormat="1" x14ac:dyDescent="0.25">
      <c r="A409" s="416"/>
      <c r="C409" s="418"/>
      <c r="D409" s="415"/>
      <c r="E409" s="415"/>
      <c r="F409" s="415"/>
      <c r="G409" s="415"/>
      <c r="H409" s="415"/>
      <c r="K409" s="419"/>
    </row>
    <row r="410" spans="1:11" s="417" customFormat="1" x14ac:dyDescent="0.25">
      <c r="A410" s="416"/>
      <c r="C410" s="418"/>
      <c r="D410" s="415"/>
      <c r="E410" s="415"/>
      <c r="F410" s="415"/>
      <c r="G410" s="415"/>
      <c r="H410" s="415"/>
      <c r="K410" s="419"/>
    </row>
    <row r="411" spans="1:11" s="417" customFormat="1" x14ac:dyDescent="0.25">
      <c r="A411" s="416"/>
      <c r="C411" s="418"/>
      <c r="D411" s="415"/>
      <c r="E411" s="415"/>
      <c r="F411" s="415"/>
      <c r="G411" s="415"/>
      <c r="H411" s="415"/>
      <c r="K411" s="419"/>
    </row>
    <row r="412" spans="1:11" s="417" customFormat="1" x14ac:dyDescent="0.25">
      <c r="A412" s="416"/>
      <c r="C412" s="418"/>
      <c r="D412" s="415"/>
      <c r="E412" s="415"/>
      <c r="F412" s="415"/>
      <c r="G412" s="415"/>
      <c r="H412" s="415"/>
      <c r="K412" s="419"/>
    </row>
    <row r="413" spans="1:11" s="417" customFormat="1" x14ac:dyDescent="0.25">
      <c r="A413" s="416"/>
      <c r="C413" s="418"/>
      <c r="D413" s="415"/>
      <c r="E413" s="415"/>
      <c r="F413" s="415"/>
      <c r="G413" s="415"/>
      <c r="H413" s="415"/>
      <c r="K413" s="419"/>
    </row>
    <row r="414" spans="1:11" s="417" customFormat="1" x14ac:dyDescent="0.25">
      <c r="A414" s="416"/>
      <c r="C414" s="418"/>
      <c r="D414" s="415"/>
      <c r="E414" s="415"/>
      <c r="F414" s="415"/>
      <c r="G414" s="415"/>
      <c r="H414" s="415"/>
      <c r="K414" s="419"/>
    </row>
    <row r="415" spans="1:11" s="417" customFormat="1" x14ac:dyDescent="0.25">
      <c r="A415" s="416"/>
      <c r="C415" s="418"/>
      <c r="D415" s="415"/>
      <c r="E415" s="415"/>
      <c r="F415" s="415"/>
      <c r="G415" s="415"/>
      <c r="H415" s="415"/>
      <c r="K415" s="419"/>
    </row>
    <row r="416" spans="1:11" s="417" customFormat="1" x14ac:dyDescent="0.25">
      <c r="A416" s="416"/>
      <c r="C416" s="418"/>
      <c r="D416" s="415"/>
      <c r="E416" s="415"/>
      <c r="F416" s="415"/>
      <c r="G416" s="415"/>
      <c r="H416" s="415"/>
      <c r="K416" s="419"/>
    </row>
    <row r="417" spans="1:11" s="417" customFormat="1" x14ac:dyDescent="0.25">
      <c r="A417" s="416"/>
      <c r="C417" s="418"/>
      <c r="D417" s="415"/>
      <c r="E417" s="415"/>
      <c r="F417" s="415"/>
      <c r="G417" s="415"/>
      <c r="H417" s="415"/>
      <c r="K417" s="419"/>
    </row>
    <row r="418" spans="1:11" s="417" customFormat="1" x14ac:dyDescent="0.25">
      <c r="A418" s="416"/>
      <c r="C418" s="418"/>
      <c r="D418" s="415"/>
      <c r="E418" s="415"/>
      <c r="F418" s="415"/>
      <c r="G418" s="415"/>
      <c r="H418" s="415"/>
      <c r="K418" s="419"/>
    </row>
    <row r="419" spans="1:11" s="417" customFormat="1" x14ac:dyDescent="0.25">
      <c r="A419" s="416"/>
      <c r="C419" s="418"/>
      <c r="D419" s="415"/>
      <c r="E419" s="415"/>
      <c r="F419" s="415"/>
      <c r="G419" s="415"/>
      <c r="H419" s="415"/>
      <c r="K419" s="419"/>
    </row>
    <row r="420" spans="1:11" s="417" customFormat="1" x14ac:dyDescent="0.25">
      <c r="A420" s="416"/>
      <c r="C420" s="418"/>
      <c r="D420" s="415"/>
      <c r="E420" s="415"/>
      <c r="F420" s="415"/>
      <c r="G420" s="415"/>
      <c r="H420" s="415"/>
      <c r="K420" s="419"/>
    </row>
    <row r="421" spans="1:11" s="417" customFormat="1" x14ac:dyDescent="0.25">
      <c r="A421" s="416"/>
      <c r="C421" s="418"/>
      <c r="D421" s="415"/>
      <c r="E421" s="415"/>
      <c r="F421" s="415"/>
      <c r="G421" s="415"/>
      <c r="H421" s="415"/>
      <c r="K421" s="419"/>
    </row>
    <row r="422" spans="1:11" s="417" customFormat="1" x14ac:dyDescent="0.25">
      <c r="A422" s="416"/>
      <c r="C422" s="418"/>
      <c r="D422" s="415"/>
      <c r="E422" s="415"/>
      <c r="F422" s="415"/>
      <c r="G422" s="415"/>
      <c r="H422" s="415"/>
      <c r="K422" s="419"/>
    </row>
    <row r="423" spans="1:11" s="417" customFormat="1" x14ac:dyDescent="0.25">
      <c r="A423" s="416"/>
      <c r="C423" s="418"/>
      <c r="D423" s="415"/>
      <c r="E423" s="415"/>
      <c r="F423" s="415"/>
      <c r="G423" s="415"/>
      <c r="H423" s="415"/>
      <c r="K423" s="419"/>
    </row>
    <row r="424" spans="1:11" s="417" customFormat="1" x14ac:dyDescent="0.25">
      <c r="A424" s="416"/>
      <c r="C424" s="418"/>
      <c r="D424" s="415"/>
      <c r="E424" s="415"/>
      <c r="F424" s="415"/>
      <c r="G424" s="415"/>
      <c r="H424" s="415"/>
      <c r="K424" s="419"/>
    </row>
    <row r="425" spans="1:11" s="417" customFormat="1" x14ac:dyDescent="0.25">
      <c r="A425" s="416"/>
      <c r="C425" s="418"/>
      <c r="D425" s="415"/>
      <c r="E425" s="415"/>
      <c r="F425" s="415"/>
      <c r="G425" s="415"/>
      <c r="H425" s="415"/>
      <c r="K425" s="419"/>
    </row>
    <row r="426" spans="1:11" s="417" customFormat="1" x14ac:dyDescent="0.25">
      <c r="A426" s="416"/>
      <c r="C426" s="418"/>
      <c r="D426" s="415"/>
      <c r="E426" s="415"/>
      <c r="F426" s="415"/>
      <c r="G426" s="415"/>
      <c r="H426" s="415"/>
      <c r="K426" s="419"/>
    </row>
    <row r="427" spans="1:11" s="417" customFormat="1" x14ac:dyDescent="0.25">
      <c r="A427" s="416"/>
      <c r="C427" s="418"/>
      <c r="D427" s="415"/>
      <c r="E427" s="415"/>
      <c r="F427" s="415"/>
      <c r="G427" s="415"/>
      <c r="H427" s="415"/>
      <c r="K427" s="419"/>
    </row>
    <row r="428" spans="1:11" s="417" customFormat="1" x14ac:dyDescent="0.25">
      <c r="A428" s="416"/>
      <c r="C428" s="418"/>
      <c r="D428" s="415"/>
      <c r="E428" s="415"/>
      <c r="F428" s="415"/>
      <c r="G428" s="415"/>
      <c r="H428" s="415"/>
      <c r="K428" s="419"/>
    </row>
    <row r="429" spans="1:11" s="417" customFormat="1" x14ac:dyDescent="0.25">
      <c r="A429" s="416"/>
      <c r="C429" s="418"/>
      <c r="D429" s="415"/>
      <c r="E429" s="415"/>
      <c r="F429" s="415"/>
      <c r="G429" s="415"/>
      <c r="H429" s="415"/>
      <c r="K429" s="419"/>
    </row>
    <row r="430" spans="1:11" s="417" customFormat="1" x14ac:dyDescent="0.25">
      <c r="A430" s="416"/>
      <c r="C430" s="418"/>
      <c r="D430" s="415"/>
      <c r="E430" s="415"/>
      <c r="F430" s="415"/>
      <c r="G430" s="415"/>
      <c r="H430" s="415"/>
      <c r="K430" s="419"/>
    </row>
    <row r="431" spans="1:11" s="417" customFormat="1" x14ac:dyDescent="0.25">
      <c r="A431" s="416"/>
      <c r="C431" s="418"/>
      <c r="D431" s="415"/>
      <c r="E431" s="415"/>
      <c r="F431" s="415"/>
      <c r="G431" s="415"/>
      <c r="H431" s="415"/>
      <c r="K431" s="419"/>
    </row>
    <row r="432" spans="1:11" s="417" customFormat="1" x14ac:dyDescent="0.25">
      <c r="A432" s="416"/>
      <c r="C432" s="418"/>
      <c r="D432" s="415"/>
      <c r="E432" s="415"/>
      <c r="F432" s="415"/>
      <c r="G432" s="415"/>
      <c r="H432" s="415"/>
      <c r="K432" s="419"/>
    </row>
    <row r="433" spans="1:11" s="417" customFormat="1" x14ac:dyDescent="0.25">
      <c r="A433" s="416"/>
      <c r="C433" s="418"/>
      <c r="D433" s="415"/>
      <c r="E433" s="415"/>
      <c r="F433" s="415"/>
      <c r="G433" s="415"/>
      <c r="H433" s="415"/>
      <c r="K433" s="419"/>
    </row>
    <row r="434" spans="1:11" s="417" customFormat="1" x14ac:dyDescent="0.25">
      <c r="A434" s="416"/>
      <c r="C434" s="418"/>
      <c r="D434" s="415"/>
      <c r="E434" s="415"/>
      <c r="F434" s="415"/>
      <c r="G434" s="415"/>
      <c r="H434" s="415"/>
      <c r="K434" s="419"/>
    </row>
    <row r="435" spans="1:11" s="417" customFormat="1" x14ac:dyDescent="0.25">
      <c r="A435" s="416"/>
      <c r="C435" s="418"/>
      <c r="D435" s="415"/>
      <c r="E435" s="415"/>
      <c r="F435" s="415"/>
      <c r="G435" s="415"/>
      <c r="H435" s="415"/>
      <c r="K435" s="419"/>
    </row>
    <row r="436" spans="1:11" s="417" customFormat="1" x14ac:dyDescent="0.25">
      <c r="A436" s="416"/>
      <c r="C436" s="418"/>
      <c r="D436" s="415"/>
      <c r="E436" s="415"/>
      <c r="F436" s="415"/>
      <c r="G436" s="415"/>
      <c r="H436" s="415"/>
      <c r="K436" s="419"/>
    </row>
    <row r="437" spans="1:11" s="417" customFormat="1" x14ac:dyDescent="0.25">
      <c r="A437" s="416"/>
      <c r="C437" s="418"/>
      <c r="D437" s="415"/>
      <c r="E437" s="415"/>
      <c r="F437" s="415"/>
      <c r="G437" s="415"/>
      <c r="H437" s="415"/>
      <c r="K437" s="419"/>
    </row>
    <row r="438" spans="1:11" s="417" customFormat="1" x14ac:dyDescent="0.25">
      <c r="A438" s="416"/>
      <c r="C438" s="418"/>
      <c r="D438" s="415"/>
      <c r="E438" s="415"/>
      <c r="F438" s="415"/>
      <c r="G438" s="415"/>
      <c r="H438" s="415"/>
      <c r="K438" s="419"/>
    </row>
    <row r="439" spans="1:11" s="417" customFormat="1" x14ac:dyDescent="0.25">
      <c r="A439" s="416"/>
      <c r="C439" s="418"/>
      <c r="D439" s="415"/>
      <c r="E439" s="415"/>
      <c r="F439" s="415"/>
      <c r="G439" s="415"/>
      <c r="H439" s="415"/>
      <c r="K439" s="419"/>
    </row>
    <row r="440" spans="1:11" s="417" customFormat="1" x14ac:dyDescent="0.25">
      <c r="A440" s="416"/>
      <c r="C440" s="418"/>
      <c r="D440" s="415"/>
      <c r="E440" s="415"/>
      <c r="F440" s="415"/>
      <c r="G440" s="415"/>
      <c r="H440" s="415"/>
      <c r="K440" s="419"/>
    </row>
    <row r="441" spans="1:11" s="417" customFormat="1" x14ac:dyDescent="0.25">
      <c r="A441" s="416"/>
      <c r="C441" s="418"/>
      <c r="D441" s="415"/>
      <c r="E441" s="415"/>
      <c r="F441" s="415"/>
      <c r="G441" s="415"/>
      <c r="H441" s="415"/>
      <c r="K441" s="419"/>
    </row>
    <row r="442" spans="1:11" s="417" customFormat="1" x14ac:dyDescent="0.25">
      <c r="A442" s="416"/>
      <c r="C442" s="418"/>
      <c r="D442" s="415"/>
      <c r="E442" s="415"/>
      <c r="F442" s="415"/>
      <c r="G442" s="415"/>
      <c r="H442" s="415"/>
      <c r="K442" s="419"/>
    </row>
    <row r="443" spans="1:11" s="417" customFormat="1" x14ac:dyDescent="0.25">
      <c r="A443" s="416"/>
      <c r="C443" s="418"/>
      <c r="D443" s="415"/>
      <c r="E443" s="415"/>
      <c r="F443" s="415"/>
      <c r="G443" s="415"/>
      <c r="H443" s="415"/>
      <c r="K443" s="419"/>
    </row>
    <row r="444" spans="1:11" s="417" customFormat="1" x14ac:dyDescent="0.25">
      <c r="A444" s="416"/>
      <c r="C444" s="418"/>
      <c r="D444" s="415"/>
      <c r="E444" s="415"/>
      <c r="F444" s="415"/>
      <c r="G444" s="415"/>
      <c r="H444" s="415"/>
      <c r="K444" s="419"/>
    </row>
    <row r="445" spans="1:11" s="417" customFormat="1" x14ac:dyDescent="0.25">
      <c r="A445" s="416"/>
      <c r="C445" s="418"/>
      <c r="D445" s="415"/>
      <c r="E445" s="415"/>
      <c r="F445" s="415"/>
      <c r="G445" s="415"/>
      <c r="H445" s="415"/>
      <c r="K445" s="419"/>
    </row>
    <row r="446" spans="1:11" s="417" customFormat="1" x14ac:dyDescent="0.25">
      <c r="A446" s="416"/>
      <c r="C446" s="418"/>
      <c r="D446" s="415"/>
      <c r="E446" s="415"/>
      <c r="F446" s="415"/>
      <c r="G446" s="415"/>
      <c r="H446" s="415"/>
      <c r="K446" s="419"/>
    </row>
    <row r="447" spans="1:11" s="417" customFormat="1" x14ac:dyDescent="0.25">
      <c r="A447" s="416"/>
      <c r="C447" s="418"/>
      <c r="D447" s="415"/>
      <c r="E447" s="415"/>
      <c r="F447" s="415"/>
      <c r="G447" s="415"/>
      <c r="H447" s="415"/>
      <c r="K447" s="419"/>
    </row>
    <row r="448" spans="1:11" s="417" customFormat="1" x14ac:dyDescent="0.25">
      <c r="A448" s="416"/>
      <c r="C448" s="418"/>
      <c r="D448" s="415"/>
      <c r="E448" s="415"/>
      <c r="F448" s="415"/>
      <c r="G448" s="415"/>
      <c r="H448" s="415"/>
      <c r="K448" s="419"/>
    </row>
    <row r="449" spans="1:11" s="417" customFormat="1" x14ac:dyDescent="0.25">
      <c r="A449" s="416"/>
      <c r="C449" s="418"/>
      <c r="D449" s="415"/>
      <c r="E449" s="415"/>
      <c r="F449" s="415"/>
      <c r="G449" s="415"/>
      <c r="H449" s="415"/>
      <c r="K449" s="419"/>
    </row>
    <row r="450" spans="1:11" s="417" customFormat="1" x14ac:dyDescent="0.25">
      <c r="A450" s="416"/>
      <c r="C450" s="418"/>
      <c r="D450" s="415"/>
      <c r="E450" s="415"/>
      <c r="F450" s="415"/>
      <c r="G450" s="415"/>
      <c r="H450" s="415"/>
      <c r="K450" s="419"/>
    </row>
    <row r="451" spans="1:11" s="417" customFormat="1" x14ac:dyDescent="0.25">
      <c r="A451" s="416"/>
      <c r="C451" s="418"/>
      <c r="D451" s="415"/>
      <c r="E451" s="415"/>
      <c r="F451" s="415"/>
      <c r="G451" s="415"/>
      <c r="H451" s="415"/>
      <c r="K451" s="419"/>
    </row>
    <row r="452" spans="1:11" s="417" customFormat="1" x14ac:dyDescent="0.25">
      <c r="A452" s="416"/>
      <c r="C452" s="418"/>
      <c r="D452" s="415"/>
      <c r="E452" s="415"/>
      <c r="F452" s="415"/>
      <c r="G452" s="415"/>
      <c r="H452" s="415"/>
      <c r="K452" s="419"/>
    </row>
    <row r="453" spans="1:11" s="417" customFormat="1" x14ac:dyDescent="0.25">
      <c r="A453" s="416"/>
      <c r="C453" s="418"/>
      <c r="D453" s="415"/>
      <c r="E453" s="415"/>
      <c r="F453" s="415"/>
      <c r="G453" s="415"/>
      <c r="H453" s="415"/>
      <c r="K453" s="419"/>
    </row>
    <row r="454" spans="1:11" s="417" customFormat="1" x14ac:dyDescent="0.25">
      <c r="A454" s="416"/>
      <c r="C454" s="418"/>
      <c r="D454" s="415"/>
      <c r="E454" s="415"/>
      <c r="F454" s="415"/>
      <c r="G454" s="415"/>
      <c r="H454" s="415"/>
      <c r="K454" s="419"/>
    </row>
    <row r="455" spans="1:11" s="417" customFormat="1" x14ac:dyDescent="0.25">
      <c r="A455" s="416"/>
      <c r="C455" s="418"/>
      <c r="D455" s="415"/>
      <c r="E455" s="415"/>
      <c r="F455" s="415"/>
      <c r="G455" s="415"/>
      <c r="H455" s="415"/>
      <c r="K455" s="419"/>
    </row>
    <row r="456" spans="1:11" s="417" customFormat="1" x14ac:dyDescent="0.25">
      <c r="A456" s="416"/>
      <c r="C456" s="418"/>
      <c r="D456" s="415"/>
      <c r="E456" s="415"/>
      <c r="F456" s="415"/>
      <c r="G456" s="415"/>
      <c r="H456" s="415"/>
      <c r="K456" s="419"/>
    </row>
    <row r="457" spans="1:11" s="417" customFormat="1" x14ac:dyDescent="0.25">
      <c r="A457" s="416"/>
      <c r="C457" s="418"/>
      <c r="D457" s="415"/>
      <c r="E457" s="415"/>
      <c r="F457" s="415"/>
      <c r="G457" s="415"/>
      <c r="H457" s="415"/>
      <c r="K457" s="419"/>
    </row>
    <row r="458" spans="1:11" s="417" customFormat="1" x14ac:dyDescent="0.25">
      <c r="A458" s="416"/>
      <c r="C458" s="418"/>
      <c r="D458" s="415"/>
      <c r="E458" s="415"/>
      <c r="F458" s="415"/>
      <c r="G458" s="415"/>
      <c r="H458" s="415"/>
      <c r="K458" s="419"/>
    </row>
    <row r="459" spans="1:11" s="417" customFormat="1" x14ac:dyDescent="0.25">
      <c r="A459" s="416"/>
      <c r="C459" s="418"/>
      <c r="D459" s="415"/>
      <c r="E459" s="415"/>
      <c r="F459" s="415"/>
      <c r="G459" s="415"/>
      <c r="H459" s="415"/>
      <c r="K459" s="419"/>
    </row>
    <row r="460" spans="1:11" s="417" customFormat="1" x14ac:dyDescent="0.25">
      <c r="A460" s="416"/>
      <c r="C460" s="418"/>
      <c r="D460" s="415"/>
      <c r="E460" s="415"/>
      <c r="F460" s="415"/>
      <c r="G460" s="415"/>
      <c r="H460" s="415"/>
      <c r="K460" s="419"/>
    </row>
    <row r="461" spans="1:11" s="417" customFormat="1" x14ac:dyDescent="0.25">
      <c r="A461" s="416"/>
      <c r="C461" s="418"/>
      <c r="D461" s="415"/>
      <c r="E461" s="415"/>
      <c r="F461" s="415"/>
      <c r="G461" s="415"/>
      <c r="H461" s="415"/>
      <c r="K461" s="419"/>
    </row>
    <row r="462" spans="1:11" s="417" customFormat="1" x14ac:dyDescent="0.25">
      <c r="A462" s="416"/>
      <c r="C462" s="418"/>
      <c r="D462" s="415"/>
      <c r="E462" s="415"/>
      <c r="F462" s="415"/>
      <c r="G462" s="415"/>
      <c r="H462" s="415"/>
      <c r="K462" s="419"/>
    </row>
    <row r="463" spans="1:11" s="417" customFormat="1" x14ac:dyDescent="0.25">
      <c r="A463" s="416"/>
      <c r="C463" s="418"/>
      <c r="D463" s="415"/>
      <c r="E463" s="415"/>
      <c r="F463" s="415"/>
      <c r="G463" s="415"/>
      <c r="H463" s="415"/>
      <c r="K463" s="419"/>
    </row>
    <row r="464" spans="1:11" s="417" customFormat="1" x14ac:dyDescent="0.25">
      <c r="A464" s="416"/>
      <c r="C464" s="418"/>
      <c r="D464" s="415"/>
      <c r="E464" s="415"/>
      <c r="F464" s="415"/>
      <c r="G464" s="415"/>
      <c r="H464" s="415"/>
      <c r="K464" s="419"/>
    </row>
    <row r="465" spans="1:11" s="417" customFormat="1" x14ac:dyDescent="0.25">
      <c r="A465" s="416"/>
      <c r="C465" s="418"/>
      <c r="D465" s="415"/>
      <c r="E465" s="415"/>
      <c r="F465" s="415"/>
      <c r="G465" s="415"/>
      <c r="H465" s="415"/>
      <c r="K465" s="419"/>
    </row>
    <row r="466" spans="1:11" s="417" customFormat="1" x14ac:dyDescent="0.25">
      <c r="A466" s="416"/>
      <c r="C466" s="418"/>
      <c r="D466" s="415"/>
      <c r="E466" s="415"/>
      <c r="F466" s="415"/>
      <c r="G466" s="415"/>
      <c r="H466" s="415"/>
      <c r="K466" s="419"/>
    </row>
    <row r="467" spans="1:11" s="417" customFormat="1" x14ac:dyDescent="0.25">
      <c r="A467" s="416"/>
      <c r="C467" s="418"/>
      <c r="D467" s="415"/>
      <c r="E467" s="415"/>
      <c r="F467" s="415"/>
      <c r="G467" s="415"/>
      <c r="H467" s="415"/>
      <c r="K467" s="419"/>
    </row>
    <row r="468" spans="1:11" s="417" customFormat="1" x14ac:dyDescent="0.25">
      <c r="A468" s="416"/>
      <c r="C468" s="418"/>
      <c r="D468" s="415"/>
      <c r="E468" s="415"/>
      <c r="F468" s="415"/>
      <c r="G468" s="415"/>
      <c r="H468" s="415"/>
      <c r="K468" s="419"/>
    </row>
    <row r="469" spans="1:11" s="417" customFormat="1" x14ac:dyDescent="0.25">
      <c r="A469" s="416"/>
      <c r="C469" s="418"/>
      <c r="D469" s="415"/>
      <c r="E469" s="415"/>
      <c r="F469" s="415"/>
      <c r="G469" s="415"/>
      <c r="H469" s="415"/>
      <c r="K469" s="419"/>
    </row>
    <row r="470" spans="1:11" s="417" customFormat="1" x14ac:dyDescent="0.25">
      <c r="A470" s="416"/>
      <c r="C470" s="418"/>
      <c r="D470" s="415"/>
      <c r="E470" s="415"/>
      <c r="F470" s="415"/>
      <c r="G470" s="415"/>
      <c r="H470" s="415"/>
      <c r="K470" s="419"/>
    </row>
    <row r="471" spans="1:11" s="417" customFormat="1" x14ac:dyDescent="0.25">
      <c r="A471" s="416"/>
      <c r="C471" s="418"/>
      <c r="D471" s="415"/>
      <c r="E471" s="415"/>
      <c r="F471" s="415"/>
      <c r="G471" s="415"/>
      <c r="H471" s="415"/>
      <c r="K471" s="419"/>
    </row>
    <row r="472" spans="1:11" s="417" customFormat="1" x14ac:dyDescent="0.25">
      <c r="A472" s="416"/>
      <c r="C472" s="418"/>
      <c r="D472" s="415"/>
      <c r="E472" s="415"/>
      <c r="F472" s="415"/>
      <c r="G472" s="415"/>
      <c r="H472" s="415"/>
      <c r="K472" s="419"/>
    </row>
    <row r="473" spans="1:11" s="417" customFormat="1" x14ac:dyDescent="0.25">
      <c r="A473" s="416"/>
      <c r="C473" s="418"/>
      <c r="D473" s="415"/>
      <c r="E473" s="415"/>
      <c r="F473" s="415"/>
      <c r="G473" s="415"/>
      <c r="H473" s="415"/>
      <c r="K473" s="419"/>
    </row>
    <row r="474" spans="1:11" s="417" customFormat="1" x14ac:dyDescent="0.25">
      <c r="A474" s="416"/>
      <c r="C474" s="418"/>
      <c r="D474" s="415"/>
      <c r="E474" s="415"/>
      <c r="F474" s="415"/>
      <c r="G474" s="415"/>
      <c r="H474" s="415"/>
      <c r="K474" s="419"/>
    </row>
    <row r="475" spans="1:11" s="417" customFormat="1" x14ac:dyDescent="0.25">
      <c r="A475" s="416"/>
      <c r="C475" s="418"/>
      <c r="D475" s="415"/>
      <c r="E475" s="415"/>
      <c r="F475" s="415"/>
      <c r="G475" s="415"/>
      <c r="H475" s="415"/>
      <c r="K475" s="419"/>
    </row>
    <row r="476" spans="1:11" s="417" customFormat="1" x14ac:dyDescent="0.25">
      <c r="A476" s="416"/>
      <c r="C476" s="418"/>
      <c r="D476" s="415"/>
      <c r="E476" s="415"/>
      <c r="F476" s="415"/>
      <c r="G476" s="415"/>
      <c r="H476" s="415"/>
      <c r="K476" s="419"/>
    </row>
    <row r="477" spans="1:11" s="417" customFormat="1" x14ac:dyDescent="0.25">
      <c r="A477" s="416"/>
      <c r="C477" s="418"/>
      <c r="D477" s="415"/>
      <c r="E477" s="415"/>
      <c r="F477" s="415"/>
      <c r="G477" s="415"/>
      <c r="H477" s="415"/>
      <c r="K477" s="419"/>
    </row>
    <row r="478" spans="1:11" s="417" customFormat="1" x14ac:dyDescent="0.25">
      <c r="A478" s="416"/>
      <c r="C478" s="418"/>
      <c r="D478" s="415"/>
      <c r="E478" s="415"/>
      <c r="F478" s="415"/>
      <c r="G478" s="415"/>
      <c r="H478" s="415"/>
      <c r="K478" s="419"/>
    </row>
    <row r="479" spans="1:11" s="417" customFormat="1" x14ac:dyDescent="0.25">
      <c r="A479" s="416"/>
      <c r="C479" s="418"/>
      <c r="D479" s="415"/>
      <c r="E479" s="415"/>
      <c r="F479" s="415"/>
      <c r="G479" s="415"/>
      <c r="H479" s="415"/>
      <c r="K479" s="419"/>
    </row>
    <row r="480" spans="1:11" s="417" customFormat="1" x14ac:dyDescent="0.25">
      <c r="A480" s="416"/>
      <c r="C480" s="418"/>
      <c r="D480" s="415"/>
      <c r="E480" s="415"/>
      <c r="F480" s="415"/>
      <c r="G480" s="415"/>
      <c r="H480" s="415"/>
      <c r="K480" s="419"/>
    </row>
    <row r="481" spans="1:11" s="417" customFormat="1" x14ac:dyDescent="0.25">
      <c r="A481" s="416"/>
      <c r="C481" s="418"/>
      <c r="D481" s="415"/>
      <c r="E481" s="415"/>
      <c r="F481" s="415"/>
      <c r="G481" s="415"/>
      <c r="H481" s="415"/>
      <c r="K481" s="419"/>
    </row>
    <row r="482" spans="1:11" s="417" customFormat="1" x14ac:dyDescent="0.25">
      <c r="A482" s="416"/>
      <c r="C482" s="418"/>
      <c r="D482" s="415"/>
      <c r="E482" s="415"/>
      <c r="F482" s="415"/>
      <c r="G482" s="415"/>
      <c r="H482" s="415"/>
      <c r="K482" s="419"/>
    </row>
    <row r="483" spans="1:11" s="417" customFormat="1" x14ac:dyDescent="0.25">
      <c r="A483" s="416"/>
      <c r="C483" s="418"/>
      <c r="D483" s="415"/>
      <c r="E483" s="415"/>
      <c r="F483" s="415"/>
      <c r="G483" s="415"/>
      <c r="H483" s="415"/>
      <c r="K483" s="419"/>
    </row>
    <row r="484" spans="1:11" s="417" customFormat="1" x14ac:dyDescent="0.25">
      <c r="A484" s="416"/>
      <c r="C484" s="418"/>
      <c r="D484" s="415"/>
      <c r="E484" s="415"/>
      <c r="F484" s="415"/>
      <c r="G484" s="415"/>
      <c r="H484" s="415"/>
      <c r="K484" s="419"/>
    </row>
    <row r="485" spans="1:11" s="417" customFormat="1" x14ac:dyDescent="0.25">
      <c r="A485" s="416"/>
      <c r="C485" s="418"/>
      <c r="D485" s="415"/>
      <c r="E485" s="415"/>
      <c r="F485" s="415"/>
      <c r="G485" s="415"/>
      <c r="H485" s="415"/>
      <c r="K485" s="419"/>
    </row>
    <row r="486" spans="1:11" s="417" customFormat="1" x14ac:dyDescent="0.25">
      <c r="A486" s="416"/>
      <c r="C486" s="418"/>
      <c r="D486" s="415"/>
      <c r="E486" s="415"/>
      <c r="F486" s="415"/>
      <c r="G486" s="415"/>
      <c r="H486" s="415"/>
      <c r="K486" s="419"/>
    </row>
    <row r="487" spans="1:11" s="417" customFormat="1" x14ac:dyDescent="0.25">
      <c r="A487" s="416"/>
      <c r="C487" s="418"/>
      <c r="D487" s="415"/>
      <c r="E487" s="415"/>
      <c r="F487" s="415"/>
      <c r="G487" s="415"/>
      <c r="H487" s="415"/>
      <c r="K487" s="419"/>
    </row>
    <row r="488" spans="1:11" s="417" customFormat="1" x14ac:dyDescent="0.25">
      <c r="A488" s="416"/>
      <c r="C488" s="418"/>
      <c r="D488" s="415"/>
      <c r="E488" s="415"/>
      <c r="F488" s="415"/>
      <c r="G488" s="415"/>
      <c r="H488" s="415"/>
      <c r="K488" s="419"/>
    </row>
    <row r="489" spans="1:11" s="417" customFormat="1" x14ac:dyDescent="0.25">
      <c r="A489" s="416"/>
      <c r="C489" s="418"/>
      <c r="D489" s="415"/>
      <c r="E489" s="415"/>
      <c r="F489" s="415"/>
      <c r="G489" s="415"/>
      <c r="H489" s="415"/>
      <c r="K489" s="419"/>
    </row>
    <row r="490" spans="1:11" s="417" customFormat="1" x14ac:dyDescent="0.25">
      <c r="A490" s="416"/>
      <c r="C490" s="418"/>
      <c r="D490" s="415"/>
      <c r="E490" s="415"/>
      <c r="F490" s="415"/>
      <c r="G490" s="415"/>
      <c r="H490" s="415"/>
      <c r="K490" s="419"/>
    </row>
    <row r="491" spans="1:11" s="417" customFormat="1" x14ac:dyDescent="0.25">
      <c r="A491" s="416"/>
      <c r="C491" s="418"/>
      <c r="D491" s="415"/>
      <c r="E491" s="415"/>
      <c r="F491" s="415"/>
      <c r="G491" s="415"/>
      <c r="H491" s="415"/>
      <c r="K491" s="419"/>
    </row>
    <row r="492" spans="1:11" s="417" customFormat="1" x14ac:dyDescent="0.25">
      <c r="A492" s="416"/>
      <c r="C492" s="418"/>
      <c r="D492" s="415"/>
      <c r="E492" s="415"/>
      <c r="F492" s="415"/>
      <c r="G492" s="415"/>
      <c r="H492" s="415"/>
      <c r="K492" s="419"/>
    </row>
    <row r="493" spans="1:11" s="417" customFormat="1" x14ac:dyDescent="0.25">
      <c r="A493" s="416"/>
      <c r="C493" s="418"/>
      <c r="D493" s="415"/>
      <c r="E493" s="415"/>
      <c r="F493" s="415"/>
      <c r="G493" s="415"/>
      <c r="H493" s="415"/>
      <c r="K493" s="419"/>
    </row>
    <row r="494" spans="1:11" s="417" customFormat="1" x14ac:dyDescent="0.25">
      <c r="A494" s="416"/>
      <c r="C494" s="418"/>
      <c r="D494" s="415"/>
      <c r="E494" s="415"/>
      <c r="F494" s="415"/>
      <c r="G494" s="415"/>
      <c r="H494" s="415"/>
      <c r="K494" s="419"/>
    </row>
    <row r="495" spans="1:11" s="417" customFormat="1" x14ac:dyDescent="0.25">
      <c r="A495" s="416"/>
      <c r="C495" s="418"/>
      <c r="D495" s="415"/>
      <c r="E495" s="415"/>
      <c r="F495" s="415"/>
      <c r="G495" s="415"/>
      <c r="H495" s="415"/>
      <c r="K495" s="419"/>
    </row>
    <row r="496" spans="1:11" s="417" customFormat="1" x14ac:dyDescent="0.25">
      <c r="A496" s="416"/>
      <c r="C496" s="418"/>
      <c r="D496" s="415"/>
      <c r="E496" s="415"/>
      <c r="F496" s="415"/>
      <c r="G496" s="415"/>
      <c r="H496" s="415"/>
      <c r="K496" s="419"/>
    </row>
    <row r="497" spans="1:11" s="417" customFormat="1" x14ac:dyDescent="0.25">
      <c r="A497" s="416"/>
      <c r="C497" s="418"/>
      <c r="D497" s="415"/>
      <c r="E497" s="415"/>
      <c r="F497" s="415"/>
      <c r="G497" s="415"/>
      <c r="H497" s="415"/>
      <c r="K497" s="419"/>
    </row>
    <row r="498" spans="1:11" s="417" customFormat="1" x14ac:dyDescent="0.25">
      <c r="A498" s="416"/>
      <c r="C498" s="418"/>
      <c r="D498" s="415"/>
      <c r="E498" s="415"/>
      <c r="F498" s="415"/>
      <c r="G498" s="415"/>
      <c r="H498" s="415"/>
      <c r="K498" s="419"/>
    </row>
    <row r="499" spans="1:11" s="417" customFormat="1" x14ac:dyDescent="0.25">
      <c r="A499" s="416"/>
      <c r="C499" s="418"/>
      <c r="D499" s="415"/>
      <c r="E499" s="415"/>
      <c r="F499" s="415"/>
      <c r="G499" s="415"/>
      <c r="H499" s="415"/>
      <c r="K499" s="419"/>
    </row>
    <row r="500" spans="1:11" s="417" customFormat="1" x14ac:dyDescent="0.25">
      <c r="A500" s="416"/>
      <c r="C500" s="418"/>
      <c r="D500" s="415"/>
      <c r="E500" s="415"/>
      <c r="F500" s="415"/>
      <c r="G500" s="415"/>
      <c r="H500" s="415"/>
      <c r="K500" s="419"/>
    </row>
    <row r="501" spans="1:11" s="417" customFormat="1" x14ac:dyDescent="0.25">
      <c r="A501" s="416"/>
      <c r="C501" s="418"/>
      <c r="D501" s="415"/>
      <c r="E501" s="415"/>
      <c r="F501" s="415"/>
      <c r="G501" s="415"/>
      <c r="H501" s="415"/>
      <c r="K501" s="419"/>
    </row>
    <row r="502" spans="1:11" s="417" customFormat="1" x14ac:dyDescent="0.25">
      <c r="A502" s="416"/>
      <c r="C502" s="418"/>
      <c r="D502" s="415"/>
      <c r="E502" s="415"/>
      <c r="F502" s="415"/>
      <c r="G502" s="415"/>
      <c r="H502" s="415"/>
      <c r="K502" s="419"/>
    </row>
    <row r="503" spans="1:11" s="417" customFormat="1" x14ac:dyDescent="0.25">
      <c r="A503" s="416"/>
      <c r="C503" s="418"/>
      <c r="D503" s="415"/>
      <c r="E503" s="415"/>
      <c r="F503" s="415"/>
      <c r="G503" s="415"/>
      <c r="H503" s="415"/>
      <c r="K503" s="419"/>
    </row>
    <row r="504" spans="1:11" s="417" customFormat="1" x14ac:dyDescent="0.25">
      <c r="A504" s="416"/>
      <c r="C504" s="418"/>
      <c r="D504" s="415"/>
      <c r="E504" s="415"/>
      <c r="F504" s="415"/>
      <c r="G504" s="415"/>
      <c r="H504" s="415"/>
      <c r="K504" s="419"/>
    </row>
    <row r="505" spans="1:11" s="417" customFormat="1" x14ac:dyDescent="0.25">
      <c r="A505" s="416"/>
      <c r="C505" s="418"/>
      <c r="D505" s="415"/>
      <c r="E505" s="415"/>
      <c r="F505" s="415"/>
      <c r="G505" s="415"/>
      <c r="H505" s="415"/>
      <c r="K505" s="419"/>
    </row>
    <row r="506" spans="1:11" s="417" customFormat="1" x14ac:dyDescent="0.25">
      <c r="A506" s="416"/>
      <c r="C506" s="418"/>
      <c r="D506" s="415"/>
      <c r="E506" s="415"/>
      <c r="F506" s="415"/>
      <c r="G506" s="415"/>
      <c r="H506" s="415"/>
      <c r="K506" s="419"/>
    </row>
    <row r="507" spans="1:11" s="417" customFormat="1" x14ac:dyDescent="0.25">
      <c r="A507" s="416"/>
      <c r="C507" s="418"/>
      <c r="D507" s="415"/>
      <c r="E507" s="415"/>
      <c r="F507" s="415"/>
      <c r="G507" s="415"/>
      <c r="H507" s="415"/>
      <c r="K507" s="419"/>
    </row>
    <row r="508" spans="1:11" s="417" customFormat="1" x14ac:dyDescent="0.25">
      <c r="A508" s="416"/>
      <c r="C508" s="418"/>
      <c r="D508" s="415"/>
      <c r="E508" s="415"/>
      <c r="F508" s="415"/>
      <c r="G508" s="415"/>
      <c r="H508" s="415"/>
      <c r="K508" s="419"/>
    </row>
    <row r="509" spans="1:11" s="417" customFormat="1" x14ac:dyDescent="0.25">
      <c r="A509" s="416"/>
      <c r="C509" s="418"/>
      <c r="D509" s="415"/>
      <c r="E509" s="415"/>
      <c r="F509" s="415"/>
      <c r="G509" s="415"/>
      <c r="H509" s="415"/>
      <c r="K509" s="419"/>
    </row>
    <row r="510" spans="1:11" s="417" customFormat="1" x14ac:dyDescent="0.25">
      <c r="A510" s="416"/>
      <c r="C510" s="418"/>
      <c r="D510" s="415"/>
      <c r="E510" s="415"/>
      <c r="F510" s="415"/>
      <c r="G510" s="415"/>
      <c r="H510" s="415"/>
      <c r="K510" s="419"/>
    </row>
    <row r="511" spans="1:11" s="417" customFormat="1" x14ac:dyDescent="0.25">
      <c r="A511" s="416"/>
      <c r="C511" s="418"/>
      <c r="D511" s="415"/>
      <c r="E511" s="415"/>
      <c r="F511" s="415"/>
      <c r="G511" s="415"/>
      <c r="H511" s="415"/>
      <c r="K511" s="419"/>
    </row>
    <row r="512" spans="1:11" s="417" customFormat="1" x14ac:dyDescent="0.25">
      <c r="A512" s="416"/>
      <c r="C512" s="418"/>
      <c r="D512" s="415"/>
      <c r="E512" s="415"/>
      <c r="F512" s="415"/>
      <c r="G512" s="415"/>
      <c r="H512" s="415"/>
      <c r="K512" s="419"/>
    </row>
    <row r="513" spans="1:11" s="417" customFormat="1" x14ac:dyDescent="0.25">
      <c r="A513" s="416"/>
      <c r="C513" s="418"/>
      <c r="D513" s="415"/>
      <c r="E513" s="415"/>
      <c r="F513" s="415"/>
      <c r="G513" s="415"/>
      <c r="H513" s="415"/>
      <c r="K513" s="419"/>
    </row>
    <row r="514" spans="1:11" s="417" customFormat="1" x14ac:dyDescent="0.25">
      <c r="A514" s="416"/>
      <c r="C514" s="418"/>
      <c r="D514" s="415"/>
      <c r="E514" s="415"/>
      <c r="F514" s="415"/>
      <c r="G514" s="415"/>
      <c r="H514" s="415"/>
      <c r="K514" s="419"/>
    </row>
    <row r="515" spans="1:11" s="417" customFormat="1" x14ac:dyDescent="0.25">
      <c r="A515" s="416"/>
      <c r="C515" s="418"/>
      <c r="D515" s="415"/>
      <c r="E515" s="415"/>
      <c r="F515" s="415"/>
      <c r="G515" s="415"/>
      <c r="H515" s="415"/>
      <c r="K515" s="419"/>
    </row>
    <row r="516" spans="1:11" s="417" customFormat="1" x14ac:dyDescent="0.25">
      <c r="A516" s="416"/>
      <c r="C516" s="418"/>
      <c r="D516" s="415"/>
      <c r="E516" s="415"/>
      <c r="F516" s="415"/>
      <c r="G516" s="415"/>
      <c r="H516" s="415"/>
      <c r="K516" s="419"/>
    </row>
    <row r="517" spans="1:11" s="417" customFormat="1" x14ac:dyDescent="0.25">
      <c r="A517" s="416"/>
      <c r="C517" s="418"/>
      <c r="D517" s="415"/>
      <c r="E517" s="415"/>
      <c r="F517" s="415"/>
      <c r="G517" s="415"/>
      <c r="H517" s="415"/>
      <c r="K517" s="419"/>
    </row>
    <row r="518" spans="1:11" s="417" customFormat="1" x14ac:dyDescent="0.25">
      <c r="A518" s="416"/>
      <c r="C518" s="418"/>
      <c r="D518" s="415"/>
      <c r="E518" s="415"/>
      <c r="F518" s="415"/>
      <c r="G518" s="415"/>
      <c r="H518" s="415"/>
      <c r="K518" s="419"/>
    </row>
    <row r="519" spans="1:11" s="417" customFormat="1" x14ac:dyDescent="0.25">
      <c r="A519" s="416"/>
      <c r="C519" s="418"/>
      <c r="D519" s="415"/>
      <c r="E519" s="415"/>
      <c r="F519" s="415"/>
      <c r="G519" s="415"/>
      <c r="H519" s="415"/>
      <c r="K519" s="419"/>
    </row>
    <row r="520" spans="1:11" s="417" customFormat="1" x14ac:dyDescent="0.25">
      <c r="A520" s="416"/>
      <c r="C520" s="418"/>
      <c r="D520" s="415"/>
      <c r="E520" s="415"/>
      <c r="F520" s="415"/>
      <c r="G520" s="415"/>
      <c r="H520" s="415"/>
      <c r="K520" s="419"/>
    </row>
    <row r="521" spans="1:11" s="417" customFormat="1" x14ac:dyDescent="0.25">
      <c r="A521" s="416"/>
      <c r="C521" s="418"/>
      <c r="D521" s="415"/>
      <c r="E521" s="415"/>
      <c r="F521" s="415"/>
      <c r="G521" s="415"/>
      <c r="H521" s="415"/>
      <c r="K521" s="419"/>
    </row>
    <row r="522" spans="1:11" s="417" customFormat="1" x14ac:dyDescent="0.25">
      <c r="A522" s="416"/>
      <c r="C522" s="418"/>
      <c r="D522" s="415"/>
      <c r="E522" s="415"/>
      <c r="F522" s="415"/>
      <c r="G522" s="415"/>
      <c r="H522" s="415"/>
      <c r="K522" s="419"/>
    </row>
    <row r="523" spans="1:11" s="417" customFormat="1" x14ac:dyDescent="0.25">
      <c r="A523" s="416"/>
      <c r="C523" s="418"/>
      <c r="D523" s="415"/>
      <c r="E523" s="415"/>
      <c r="F523" s="415"/>
      <c r="G523" s="415"/>
      <c r="H523" s="415"/>
      <c r="K523" s="419"/>
    </row>
    <row r="524" spans="1:11" s="417" customFormat="1" x14ac:dyDescent="0.25">
      <c r="A524" s="416"/>
      <c r="C524" s="418"/>
      <c r="D524" s="415"/>
      <c r="E524" s="415"/>
      <c r="F524" s="415"/>
      <c r="G524" s="415"/>
      <c r="H524" s="415"/>
      <c r="K524" s="419"/>
    </row>
    <row r="525" spans="1:11" s="417" customFormat="1" x14ac:dyDescent="0.25">
      <c r="A525" s="416"/>
      <c r="C525" s="418"/>
      <c r="D525" s="415"/>
      <c r="E525" s="415"/>
      <c r="F525" s="415"/>
      <c r="G525" s="415"/>
      <c r="H525" s="415"/>
      <c r="K525" s="419"/>
    </row>
    <row r="526" spans="1:11" s="417" customFormat="1" x14ac:dyDescent="0.25">
      <c r="A526" s="416"/>
      <c r="C526" s="418"/>
      <c r="D526" s="415"/>
      <c r="E526" s="415"/>
      <c r="F526" s="415"/>
      <c r="G526" s="415"/>
      <c r="H526" s="415"/>
      <c r="K526" s="419"/>
    </row>
    <row r="527" spans="1:11" s="417" customFormat="1" x14ac:dyDescent="0.25">
      <c r="A527" s="416"/>
      <c r="C527" s="418"/>
      <c r="D527" s="415"/>
      <c r="E527" s="415"/>
      <c r="F527" s="415"/>
      <c r="G527" s="415"/>
      <c r="H527" s="415"/>
      <c r="K527" s="419"/>
    </row>
    <row r="528" spans="1:11" s="417" customFormat="1" x14ac:dyDescent="0.25">
      <c r="A528" s="416"/>
      <c r="C528" s="418"/>
      <c r="D528" s="415"/>
      <c r="E528" s="415"/>
      <c r="F528" s="415"/>
      <c r="G528" s="415"/>
      <c r="H528" s="415"/>
      <c r="K528" s="419"/>
    </row>
    <row r="529" spans="1:11" s="417" customFormat="1" x14ac:dyDescent="0.25">
      <c r="A529" s="416"/>
      <c r="C529" s="418"/>
      <c r="D529" s="415"/>
      <c r="E529" s="415"/>
      <c r="F529" s="415"/>
      <c r="G529" s="415"/>
      <c r="H529" s="415"/>
      <c r="K529" s="419"/>
    </row>
    <row r="530" spans="1:11" s="417" customFormat="1" x14ac:dyDescent="0.25">
      <c r="A530" s="416"/>
      <c r="C530" s="418"/>
      <c r="D530" s="415"/>
      <c r="E530" s="415"/>
      <c r="F530" s="415"/>
      <c r="G530" s="415"/>
      <c r="H530" s="415"/>
      <c r="K530" s="419"/>
    </row>
    <row r="531" spans="1:11" s="417" customFormat="1" x14ac:dyDescent="0.25">
      <c r="A531" s="416"/>
      <c r="C531" s="418"/>
      <c r="D531" s="415"/>
      <c r="E531" s="415"/>
      <c r="F531" s="415"/>
      <c r="G531" s="415"/>
      <c r="H531" s="415"/>
      <c r="K531" s="419"/>
    </row>
    <row r="532" spans="1:11" s="417" customFormat="1" x14ac:dyDescent="0.25">
      <c r="A532" s="416"/>
      <c r="C532" s="418"/>
      <c r="D532" s="415"/>
      <c r="E532" s="415"/>
      <c r="F532" s="415"/>
      <c r="G532" s="415"/>
      <c r="H532" s="415"/>
      <c r="K532" s="419"/>
    </row>
    <row r="533" spans="1:11" s="417" customFormat="1" x14ac:dyDescent="0.25">
      <c r="A533" s="416"/>
      <c r="C533" s="418"/>
      <c r="D533" s="415"/>
      <c r="E533" s="415"/>
      <c r="F533" s="415"/>
      <c r="G533" s="415"/>
      <c r="H533" s="415"/>
      <c r="K533" s="419"/>
    </row>
    <row r="534" spans="1:11" s="417" customFormat="1" x14ac:dyDescent="0.25">
      <c r="A534" s="416"/>
      <c r="C534" s="418"/>
      <c r="D534" s="415"/>
      <c r="E534" s="415"/>
      <c r="F534" s="415"/>
      <c r="G534" s="415"/>
      <c r="H534" s="415"/>
      <c r="K534" s="419"/>
    </row>
    <row r="535" spans="1:11" s="417" customFormat="1" x14ac:dyDescent="0.25">
      <c r="A535" s="416"/>
      <c r="C535" s="418"/>
      <c r="D535" s="415"/>
      <c r="E535" s="415"/>
      <c r="F535" s="415"/>
      <c r="G535" s="415"/>
      <c r="H535" s="415"/>
      <c r="K535" s="419"/>
    </row>
    <row r="536" spans="1:11" s="417" customFormat="1" x14ac:dyDescent="0.25">
      <c r="A536" s="416"/>
      <c r="C536" s="418"/>
      <c r="D536" s="415"/>
      <c r="E536" s="415"/>
      <c r="F536" s="415"/>
      <c r="G536" s="415"/>
      <c r="H536" s="415"/>
      <c r="K536" s="419"/>
    </row>
    <row r="537" spans="1:11" s="417" customFormat="1" x14ac:dyDescent="0.25">
      <c r="A537" s="416"/>
      <c r="C537" s="418"/>
      <c r="D537" s="415"/>
      <c r="E537" s="415"/>
      <c r="F537" s="415"/>
      <c r="G537" s="415"/>
      <c r="H537" s="415"/>
      <c r="K537" s="419"/>
    </row>
    <row r="538" spans="1:11" s="417" customFormat="1" x14ac:dyDescent="0.25">
      <c r="A538" s="416"/>
      <c r="C538" s="418"/>
      <c r="D538" s="415"/>
      <c r="E538" s="415"/>
      <c r="F538" s="415"/>
      <c r="G538" s="415"/>
      <c r="H538" s="415"/>
      <c r="K538" s="419"/>
    </row>
    <row r="539" spans="1:11" s="417" customFormat="1" x14ac:dyDescent="0.25">
      <c r="A539" s="416"/>
      <c r="C539" s="418"/>
      <c r="D539" s="415"/>
      <c r="E539" s="415"/>
      <c r="F539" s="415"/>
      <c r="G539" s="415"/>
      <c r="H539" s="415"/>
      <c r="K539" s="419"/>
    </row>
    <row r="540" spans="1:11" s="417" customFormat="1" x14ac:dyDescent="0.25">
      <c r="A540" s="416"/>
      <c r="C540" s="418"/>
      <c r="D540" s="415"/>
      <c r="E540" s="415"/>
      <c r="F540" s="415"/>
      <c r="G540" s="415"/>
      <c r="H540" s="415"/>
      <c r="K540" s="419"/>
    </row>
    <row r="541" spans="1:11" s="417" customFormat="1" x14ac:dyDescent="0.25">
      <c r="A541" s="416"/>
      <c r="C541" s="418"/>
      <c r="D541" s="415"/>
      <c r="E541" s="415"/>
      <c r="F541" s="415"/>
      <c r="G541" s="415"/>
      <c r="H541" s="415"/>
      <c r="K541" s="419"/>
    </row>
    <row r="542" spans="1:11" s="417" customFormat="1" x14ac:dyDescent="0.25">
      <c r="A542" s="416"/>
      <c r="C542" s="418"/>
      <c r="D542" s="415"/>
      <c r="E542" s="415"/>
      <c r="F542" s="415"/>
      <c r="G542" s="415"/>
      <c r="H542" s="415"/>
      <c r="K542" s="419"/>
    </row>
    <row r="543" spans="1:11" s="417" customFormat="1" x14ac:dyDescent="0.25">
      <c r="A543" s="416"/>
      <c r="C543" s="418"/>
      <c r="D543" s="415"/>
      <c r="E543" s="415"/>
      <c r="F543" s="415"/>
      <c r="G543" s="415"/>
      <c r="H543" s="415"/>
      <c r="K543" s="419"/>
    </row>
    <row r="544" spans="1:11" s="417" customFormat="1" x14ac:dyDescent="0.25">
      <c r="A544" s="416"/>
      <c r="C544" s="418"/>
      <c r="D544" s="415"/>
      <c r="E544" s="415"/>
      <c r="F544" s="415"/>
      <c r="G544" s="415"/>
      <c r="H544" s="415"/>
      <c r="K544" s="419"/>
    </row>
    <row r="545" spans="1:11" s="417" customFormat="1" x14ac:dyDescent="0.25">
      <c r="A545" s="416"/>
      <c r="C545" s="418"/>
      <c r="D545" s="415"/>
      <c r="E545" s="415"/>
      <c r="F545" s="415"/>
      <c r="G545" s="415"/>
      <c r="H545" s="415"/>
      <c r="K545" s="419"/>
    </row>
    <row r="546" spans="1:11" s="417" customFormat="1" x14ac:dyDescent="0.25">
      <c r="A546" s="416"/>
      <c r="C546" s="418"/>
      <c r="D546" s="415"/>
      <c r="E546" s="415"/>
      <c r="F546" s="415"/>
      <c r="G546" s="415"/>
      <c r="H546" s="415"/>
      <c r="K546" s="419"/>
    </row>
    <row r="547" spans="1:11" s="417" customFormat="1" x14ac:dyDescent="0.25">
      <c r="A547" s="416"/>
      <c r="C547" s="418"/>
      <c r="D547" s="415"/>
      <c r="E547" s="415"/>
      <c r="F547" s="415"/>
      <c r="G547" s="415"/>
      <c r="H547" s="415"/>
      <c r="K547" s="419"/>
    </row>
    <row r="548" spans="1:11" s="417" customFormat="1" x14ac:dyDescent="0.25">
      <c r="A548" s="416"/>
      <c r="C548" s="418"/>
      <c r="D548" s="415"/>
      <c r="E548" s="415"/>
      <c r="F548" s="415"/>
      <c r="G548" s="415"/>
      <c r="H548" s="415"/>
      <c r="K548" s="419"/>
    </row>
    <row r="549" spans="1:11" s="417" customFormat="1" x14ac:dyDescent="0.25">
      <c r="A549" s="416"/>
      <c r="C549" s="418"/>
      <c r="D549" s="415"/>
      <c r="E549" s="415"/>
      <c r="F549" s="415"/>
      <c r="G549" s="415"/>
      <c r="H549" s="415"/>
      <c r="K549" s="419"/>
    </row>
    <row r="550" spans="1:11" s="417" customFormat="1" x14ac:dyDescent="0.25">
      <c r="A550" s="416"/>
      <c r="C550" s="418"/>
      <c r="D550" s="415"/>
      <c r="E550" s="415"/>
      <c r="F550" s="415"/>
      <c r="G550" s="415"/>
      <c r="H550" s="415"/>
      <c r="K550" s="419"/>
    </row>
    <row r="551" spans="1:11" s="417" customFormat="1" x14ac:dyDescent="0.25">
      <c r="A551" s="416"/>
      <c r="C551" s="418"/>
      <c r="D551" s="415"/>
      <c r="E551" s="415"/>
      <c r="F551" s="415"/>
      <c r="G551" s="415"/>
      <c r="H551" s="415"/>
      <c r="K551" s="419"/>
    </row>
    <row r="552" spans="1:11" s="417" customFormat="1" x14ac:dyDescent="0.25">
      <c r="A552" s="416"/>
      <c r="C552" s="418"/>
      <c r="D552" s="415"/>
      <c r="E552" s="415"/>
      <c r="F552" s="415"/>
      <c r="G552" s="415"/>
      <c r="H552" s="415"/>
      <c r="K552" s="419"/>
    </row>
    <row r="553" spans="1:11" s="417" customFormat="1" x14ac:dyDescent="0.25">
      <c r="A553" s="416"/>
      <c r="C553" s="418"/>
      <c r="D553" s="415"/>
      <c r="E553" s="415"/>
      <c r="F553" s="415"/>
      <c r="G553" s="415"/>
      <c r="H553" s="415"/>
      <c r="K553" s="419"/>
    </row>
    <row r="554" spans="1:11" s="417" customFormat="1" x14ac:dyDescent="0.25">
      <c r="A554" s="416"/>
      <c r="C554" s="418"/>
      <c r="D554" s="415"/>
      <c r="E554" s="415"/>
      <c r="F554" s="415"/>
      <c r="G554" s="415"/>
      <c r="H554" s="415"/>
      <c r="K554" s="419"/>
    </row>
    <row r="555" spans="1:11" s="417" customFormat="1" x14ac:dyDescent="0.25">
      <c r="A555" s="416"/>
      <c r="C555" s="418"/>
      <c r="D555" s="415"/>
      <c r="E555" s="415"/>
      <c r="F555" s="415"/>
      <c r="G555" s="415"/>
      <c r="H555" s="415"/>
      <c r="K555" s="419"/>
    </row>
    <row r="556" spans="1:11" s="417" customFormat="1" x14ac:dyDescent="0.25">
      <c r="A556" s="416"/>
      <c r="C556" s="418"/>
      <c r="D556" s="415"/>
      <c r="E556" s="415"/>
      <c r="F556" s="415"/>
      <c r="G556" s="415"/>
      <c r="H556" s="415"/>
      <c r="K556" s="419"/>
    </row>
    <row r="557" spans="1:11" s="417" customFormat="1" x14ac:dyDescent="0.25">
      <c r="A557" s="416"/>
      <c r="C557" s="418"/>
      <c r="D557" s="415"/>
      <c r="E557" s="415"/>
      <c r="F557" s="415"/>
      <c r="G557" s="415"/>
      <c r="H557" s="415"/>
      <c r="K557" s="419"/>
    </row>
    <row r="558" spans="1:11" s="417" customFormat="1" x14ac:dyDescent="0.25">
      <c r="A558" s="416"/>
      <c r="C558" s="418"/>
      <c r="D558" s="415"/>
      <c r="E558" s="415"/>
      <c r="F558" s="415"/>
      <c r="G558" s="415"/>
      <c r="H558" s="415"/>
      <c r="K558" s="419"/>
    </row>
    <row r="559" spans="1:11" s="417" customFormat="1" x14ac:dyDescent="0.25">
      <c r="A559" s="416"/>
      <c r="C559" s="418"/>
      <c r="D559" s="415"/>
      <c r="E559" s="415"/>
      <c r="F559" s="415"/>
      <c r="G559" s="415"/>
      <c r="H559" s="415"/>
      <c r="K559" s="419"/>
    </row>
    <row r="560" spans="1:11" s="417" customFormat="1" x14ac:dyDescent="0.25">
      <c r="A560" s="416"/>
      <c r="C560" s="418"/>
      <c r="D560" s="415"/>
      <c r="E560" s="415"/>
      <c r="F560" s="415"/>
      <c r="G560" s="415"/>
      <c r="H560" s="415"/>
      <c r="K560" s="419"/>
    </row>
    <row r="561" spans="1:11" s="417" customFormat="1" x14ac:dyDescent="0.25">
      <c r="A561" s="416"/>
      <c r="C561" s="418"/>
      <c r="D561" s="415"/>
      <c r="E561" s="415"/>
      <c r="F561" s="415"/>
      <c r="G561" s="415"/>
      <c r="H561" s="415"/>
      <c r="K561" s="419"/>
    </row>
    <row r="562" spans="1:11" s="417" customFormat="1" x14ac:dyDescent="0.25">
      <c r="A562" s="416"/>
      <c r="C562" s="418"/>
      <c r="D562" s="415"/>
      <c r="E562" s="415"/>
      <c r="F562" s="415"/>
      <c r="G562" s="415"/>
      <c r="H562" s="415"/>
      <c r="K562" s="419"/>
    </row>
    <row r="563" spans="1:11" s="417" customFormat="1" x14ac:dyDescent="0.25">
      <c r="A563" s="416"/>
      <c r="C563" s="418"/>
      <c r="D563" s="415"/>
      <c r="E563" s="415"/>
      <c r="F563" s="415"/>
      <c r="G563" s="415"/>
      <c r="H563" s="415"/>
      <c r="K563" s="419"/>
    </row>
    <row r="564" spans="1:11" s="417" customFormat="1" x14ac:dyDescent="0.25">
      <c r="A564" s="416"/>
      <c r="C564" s="418"/>
      <c r="D564" s="415"/>
      <c r="E564" s="415"/>
      <c r="F564" s="415"/>
      <c r="G564" s="415"/>
      <c r="H564" s="415"/>
      <c r="K564" s="419"/>
    </row>
    <row r="565" spans="1:11" s="417" customFormat="1" x14ac:dyDescent="0.25">
      <c r="A565" s="416"/>
      <c r="C565" s="418"/>
      <c r="D565" s="415"/>
      <c r="E565" s="415"/>
      <c r="F565" s="415"/>
      <c r="G565" s="415"/>
      <c r="H565" s="415"/>
      <c r="K565" s="419"/>
    </row>
    <row r="566" spans="1:11" s="417" customFormat="1" x14ac:dyDescent="0.25">
      <c r="A566" s="416"/>
      <c r="C566" s="418"/>
      <c r="D566" s="415"/>
      <c r="E566" s="415"/>
      <c r="F566" s="415"/>
      <c r="G566" s="415"/>
      <c r="H566" s="415"/>
      <c r="K566" s="419"/>
    </row>
    <row r="567" spans="1:11" s="417" customFormat="1" x14ac:dyDescent="0.25">
      <c r="A567" s="416"/>
      <c r="C567" s="418"/>
      <c r="D567" s="415"/>
      <c r="E567" s="415"/>
      <c r="F567" s="415"/>
      <c r="G567" s="415"/>
      <c r="H567" s="415"/>
      <c r="K567" s="419"/>
    </row>
    <row r="568" spans="1:11" s="417" customFormat="1" x14ac:dyDescent="0.25">
      <c r="A568" s="416"/>
      <c r="C568" s="418"/>
      <c r="D568" s="415"/>
      <c r="E568" s="415"/>
      <c r="F568" s="415"/>
      <c r="G568" s="415"/>
      <c r="H568" s="415"/>
      <c r="K568" s="419"/>
    </row>
    <row r="569" spans="1:11" s="417" customFormat="1" x14ac:dyDescent="0.25">
      <c r="A569" s="416"/>
      <c r="C569" s="418"/>
      <c r="D569" s="415"/>
      <c r="E569" s="415"/>
      <c r="F569" s="415"/>
      <c r="G569" s="415"/>
      <c r="H569" s="415"/>
      <c r="K569" s="419"/>
    </row>
    <row r="570" spans="1:11" s="417" customFormat="1" x14ac:dyDescent="0.25">
      <c r="A570" s="416"/>
      <c r="C570" s="418"/>
      <c r="D570" s="415"/>
      <c r="E570" s="415"/>
      <c r="F570" s="415"/>
      <c r="G570" s="415"/>
      <c r="H570" s="415"/>
      <c r="K570" s="419"/>
    </row>
    <row r="571" spans="1:11" s="417" customFormat="1" x14ac:dyDescent="0.25">
      <c r="A571" s="416"/>
      <c r="C571" s="418"/>
      <c r="D571" s="415"/>
      <c r="E571" s="415"/>
      <c r="F571" s="415"/>
      <c r="G571" s="415"/>
      <c r="H571" s="415"/>
      <c r="K571" s="419"/>
    </row>
    <row r="572" spans="1:11" s="417" customFormat="1" x14ac:dyDescent="0.25">
      <c r="A572" s="416"/>
      <c r="C572" s="418"/>
      <c r="D572" s="415"/>
      <c r="E572" s="415"/>
      <c r="F572" s="415"/>
      <c r="G572" s="415"/>
      <c r="H572" s="415"/>
      <c r="K572" s="419"/>
    </row>
    <row r="573" spans="1:11" s="417" customFormat="1" x14ac:dyDescent="0.25">
      <c r="A573" s="416"/>
      <c r="C573" s="418"/>
      <c r="D573" s="415"/>
      <c r="E573" s="415"/>
      <c r="F573" s="415"/>
      <c r="G573" s="415"/>
      <c r="H573" s="415"/>
      <c r="K573" s="419"/>
    </row>
    <row r="574" spans="1:11" s="417" customFormat="1" x14ac:dyDescent="0.25">
      <c r="A574" s="416"/>
      <c r="C574" s="418"/>
      <c r="D574" s="415"/>
      <c r="E574" s="415"/>
      <c r="F574" s="415"/>
      <c r="G574" s="415"/>
      <c r="H574" s="415"/>
      <c r="K574" s="419"/>
    </row>
    <row r="575" spans="1:11" s="417" customFormat="1" x14ac:dyDescent="0.25">
      <c r="A575" s="416"/>
      <c r="C575" s="418"/>
      <c r="D575" s="415"/>
      <c r="E575" s="415"/>
      <c r="F575" s="415"/>
      <c r="G575" s="415"/>
      <c r="H575" s="415"/>
      <c r="K575" s="419"/>
    </row>
    <row r="576" spans="1:11" s="417" customFormat="1" x14ac:dyDescent="0.25">
      <c r="A576" s="416"/>
      <c r="C576" s="418"/>
      <c r="D576" s="415"/>
      <c r="E576" s="415"/>
      <c r="F576" s="415"/>
      <c r="G576" s="415"/>
      <c r="H576" s="415"/>
      <c r="K576" s="419"/>
    </row>
    <row r="577" spans="1:11" s="417" customFormat="1" x14ac:dyDescent="0.25">
      <c r="A577" s="416"/>
      <c r="C577" s="418"/>
      <c r="D577" s="415"/>
      <c r="E577" s="415"/>
      <c r="F577" s="415"/>
      <c r="G577" s="415"/>
      <c r="H577" s="415"/>
      <c r="K577" s="419"/>
    </row>
    <row r="578" spans="1:11" s="417" customFormat="1" x14ac:dyDescent="0.25">
      <c r="A578" s="416"/>
      <c r="C578" s="418"/>
      <c r="D578" s="415"/>
      <c r="E578" s="415"/>
      <c r="F578" s="415"/>
      <c r="G578" s="415"/>
      <c r="H578" s="415"/>
      <c r="K578" s="419"/>
    </row>
    <row r="579" spans="1:11" s="417" customFormat="1" x14ac:dyDescent="0.25">
      <c r="A579" s="416"/>
      <c r="C579" s="418"/>
      <c r="D579" s="415"/>
      <c r="E579" s="415"/>
      <c r="F579" s="415"/>
      <c r="G579" s="415"/>
      <c r="H579" s="415"/>
      <c r="K579" s="419"/>
    </row>
    <row r="580" spans="1:11" s="417" customFormat="1" x14ac:dyDescent="0.25">
      <c r="A580" s="416"/>
      <c r="C580" s="418"/>
      <c r="D580" s="415"/>
      <c r="E580" s="415"/>
      <c r="F580" s="415"/>
      <c r="G580" s="415"/>
      <c r="H580" s="415"/>
      <c r="K580" s="419"/>
    </row>
    <row r="581" spans="1:11" s="417" customFormat="1" x14ac:dyDescent="0.25">
      <c r="A581" s="416"/>
      <c r="C581" s="418"/>
      <c r="D581" s="415"/>
      <c r="E581" s="415"/>
      <c r="F581" s="415"/>
      <c r="G581" s="415"/>
      <c r="H581" s="415"/>
      <c r="K581" s="419"/>
    </row>
    <row r="582" spans="1:11" s="417" customFormat="1" x14ac:dyDescent="0.25">
      <c r="A582" s="416"/>
      <c r="C582" s="418"/>
      <c r="D582" s="415"/>
      <c r="E582" s="415"/>
      <c r="F582" s="415"/>
      <c r="G582" s="415"/>
      <c r="H582" s="415"/>
      <c r="K582" s="419"/>
    </row>
    <row r="583" spans="1:11" s="417" customFormat="1" x14ac:dyDescent="0.25">
      <c r="A583" s="416"/>
      <c r="C583" s="418"/>
      <c r="D583" s="415"/>
      <c r="E583" s="415"/>
      <c r="F583" s="415"/>
      <c r="G583" s="415"/>
      <c r="H583" s="415"/>
      <c r="K583" s="419"/>
    </row>
    <row r="584" spans="1:11" s="417" customFormat="1" x14ac:dyDescent="0.25">
      <c r="A584" s="416"/>
      <c r="C584" s="418"/>
      <c r="D584" s="415"/>
      <c r="E584" s="415"/>
      <c r="F584" s="415"/>
      <c r="G584" s="415"/>
      <c r="H584" s="415"/>
      <c r="K584" s="419"/>
    </row>
    <row r="585" spans="1:11" s="417" customFormat="1" x14ac:dyDescent="0.25">
      <c r="A585" s="416"/>
      <c r="C585" s="418"/>
      <c r="D585" s="415"/>
      <c r="E585" s="415"/>
      <c r="F585" s="415"/>
      <c r="G585" s="415"/>
      <c r="H585" s="415"/>
      <c r="K585" s="419"/>
    </row>
    <row r="586" spans="1:11" s="417" customFormat="1" x14ac:dyDescent="0.25">
      <c r="A586" s="416"/>
      <c r="C586" s="418"/>
      <c r="D586" s="415"/>
      <c r="E586" s="415"/>
      <c r="F586" s="415"/>
      <c r="G586" s="415"/>
      <c r="H586" s="415"/>
      <c r="K586" s="419"/>
    </row>
    <row r="587" spans="1:11" s="417" customFormat="1" x14ac:dyDescent="0.25">
      <c r="A587" s="416"/>
      <c r="C587" s="418"/>
      <c r="D587" s="415"/>
      <c r="E587" s="415"/>
      <c r="F587" s="415"/>
      <c r="G587" s="415"/>
      <c r="H587" s="415"/>
      <c r="K587" s="419"/>
    </row>
    <row r="588" spans="1:11" s="417" customFormat="1" x14ac:dyDescent="0.25">
      <c r="A588" s="416"/>
      <c r="C588" s="418"/>
      <c r="D588" s="415"/>
      <c r="E588" s="415"/>
      <c r="F588" s="415"/>
      <c r="G588" s="415"/>
      <c r="H588" s="415"/>
      <c r="K588" s="419"/>
    </row>
    <row r="589" spans="1:11" s="417" customFormat="1" x14ac:dyDescent="0.25">
      <c r="A589" s="416"/>
      <c r="C589" s="418"/>
      <c r="D589" s="415"/>
      <c r="E589" s="415"/>
      <c r="F589" s="415"/>
      <c r="G589" s="415"/>
      <c r="H589" s="415"/>
      <c r="K589" s="419"/>
    </row>
    <row r="590" spans="1:11" s="417" customFormat="1" x14ac:dyDescent="0.25">
      <c r="A590" s="416"/>
      <c r="C590" s="418"/>
      <c r="D590" s="415"/>
      <c r="E590" s="415"/>
      <c r="F590" s="415"/>
      <c r="G590" s="415"/>
      <c r="H590" s="415"/>
      <c r="K590" s="419"/>
    </row>
    <row r="591" spans="1:11" s="417" customFormat="1" x14ac:dyDescent="0.25">
      <c r="A591" s="416"/>
      <c r="C591" s="418"/>
      <c r="D591" s="415"/>
      <c r="E591" s="415"/>
      <c r="F591" s="415"/>
      <c r="G591" s="415"/>
      <c r="H591" s="415"/>
      <c r="K591" s="419"/>
    </row>
    <row r="592" spans="1:11" s="417" customFormat="1" x14ac:dyDescent="0.25">
      <c r="A592" s="416"/>
      <c r="C592" s="418"/>
      <c r="D592" s="415"/>
      <c r="E592" s="415"/>
      <c r="F592" s="415"/>
      <c r="G592" s="415"/>
      <c r="H592" s="415"/>
      <c r="K592" s="419"/>
    </row>
    <row r="593" spans="1:11" s="417" customFormat="1" x14ac:dyDescent="0.25">
      <c r="A593" s="416"/>
      <c r="C593" s="418"/>
      <c r="D593" s="415"/>
      <c r="E593" s="415"/>
      <c r="F593" s="415"/>
      <c r="G593" s="415"/>
      <c r="H593" s="415"/>
      <c r="K593" s="419"/>
    </row>
    <row r="594" spans="1:11" s="417" customFormat="1" x14ac:dyDescent="0.25">
      <c r="A594" s="416"/>
      <c r="C594" s="418"/>
      <c r="D594" s="415"/>
      <c r="E594" s="415"/>
      <c r="F594" s="415"/>
      <c r="G594" s="415"/>
      <c r="H594" s="415"/>
      <c r="K594" s="419"/>
    </row>
    <row r="595" spans="1:11" s="417" customFormat="1" x14ac:dyDescent="0.25">
      <c r="A595" s="416"/>
      <c r="C595" s="418"/>
      <c r="D595" s="415"/>
      <c r="E595" s="415"/>
      <c r="F595" s="415"/>
      <c r="G595" s="415"/>
      <c r="H595" s="415"/>
      <c r="K595" s="419"/>
    </row>
    <row r="596" spans="1:11" s="417" customFormat="1" x14ac:dyDescent="0.25">
      <c r="A596" s="416"/>
      <c r="C596" s="418"/>
      <c r="D596" s="415"/>
      <c r="E596" s="415"/>
      <c r="F596" s="415"/>
      <c r="G596" s="415"/>
      <c r="H596" s="415"/>
      <c r="K596" s="419"/>
    </row>
    <row r="597" spans="1:11" s="417" customFormat="1" x14ac:dyDescent="0.25">
      <c r="A597" s="416"/>
      <c r="C597" s="418"/>
      <c r="D597" s="415"/>
      <c r="E597" s="415"/>
      <c r="F597" s="415"/>
      <c r="G597" s="415"/>
      <c r="H597" s="415"/>
      <c r="K597" s="419"/>
    </row>
    <row r="598" spans="1:11" s="417" customFormat="1" x14ac:dyDescent="0.25">
      <c r="A598" s="416"/>
      <c r="C598" s="418"/>
      <c r="D598" s="415"/>
      <c r="E598" s="415"/>
      <c r="F598" s="415"/>
      <c r="G598" s="415"/>
      <c r="H598" s="415"/>
      <c r="K598" s="419"/>
    </row>
    <row r="599" spans="1:11" s="417" customFormat="1" x14ac:dyDescent="0.25">
      <c r="A599" s="416"/>
      <c r="C599" s="418"/>
      <c r="D599" s="415"/>
      <c r="E599" s="415"/>
      <c r="F599" s="415"/>
      <c r="G599" s="415"/>
      <c r="H599" s="415"/>
      <c r="K599" s="419"/>
    </row>
    <row r="600" spans="1:11" s="417" customFormat="1" x14ac:dyDescent="0.25">
      <c r="A600" s="416"/>
      <c r="C600" s="418"/>
      <c r="D600" s="415"/>
      <c r="E600" s="415"/>
      <c r="F600" s="415"/>
      <c r="G600" s="415"/>
      <c r="H600" s="415"/>
      <c r="K600" s="419"/>
    </row>
    <row r="601" spans="1:11" s="417" customFormat="1" x14ac:dyDescent="0.25">
      <c r="A601" s="416"/>
      <c r="C601" s="418"/>
      <c r="D601" s="415"/>
      <c r="E601" s="415"/>
      <c r="F601" s="415"/>
      <c r="G601" s="415"/>
      <c r="H601" s="415"/>
      <c r="K601" s="419"/>
    </row>
    <row r="602" spans="1:11" s="417" customFormat="1" x14ac:dyDescent="0.25">
      <c r="A602" s="416"/>
      <c r="C602" s="418"/>
      <c r="D602" s="415"/>
      <c r="E602" s="415"/>
      <c r="F602" s="415"/>
      <c r="G602" s="415"/>
      <c r="H602" s="415"/>
      <c r="K602" s="419"/>
    </row>
    <row r="603" spans="1:11" s="417" customFormat="1" x14ac:dyDescent="0.25">
      <c r="A603" s="416"/>
      <c r="C603" s="418"/>
      <c r="D603" s="415"/>
      <c r="E603" s="415"/>
      <c r="F603" s="415"/>
      <c r="G603" s="415"/>
      <c r="H603" s="415"/>
      <c r="K603" s="419"/>
    </row>
    <row r="604" spans="1:11" s="417" customFormat="1" x14ac:dyDescent="0.25">
      <c r="A604" s="416"/>
      <c r="C604" s="418"/>
      <c r="D604" s="415"/>
      <c r="E604" s="415"/>
      <c r="F604" s="415"/>
      <c r="G604" s="415"/>
      <c r="H604" s="415"/>
      <c r="K604" s="419"/>
    </row>
    <row r="605" spans="1:11" s="417" customFormat="1" x14ac:dyDescent="0.25">
      <c r="A605" s="416"/>
      <c r="C605" s="418"/>
      <c r="D605" s="415"/>
      <c r="E605" s="415"/>
      <c r="F605" s="415"/>
      <c r="G605" s="415"/>
      <c r="H605" s="415"/>
      <c r="K605" s="419"/>
    </row>
    <row r="606" spans="1:11" s="417" customFormat="1" x14ac:dyDescent="0.25">
      <c r="A606" s="416"/>
      <c r="C606" s="418"/>
      <c r="D606" s="415"/>
      <c r="E606" s="415"/>
      <c r="F606" s="415"/>
      <c r="G606" s="415"/>
      <c r="H606" s="415"/>
      <c r="K606" s="419"/>
    </row>
    <row r="607" spans="1:11" s="417" customFormat="1" x14ac:dyDescent="0.25">
      <c r="A607" s="416"/>
      <c r="C607" s="418"/>
      <c r="D607" s="415"/>
      <c r="E607" s="415"/>
      <c r="F607" s="415"/>
      <c r="G607" s="415"/>
      <c r="H607" s="415"/>
      <c r="K607" s="419"/>
    </row>
    <row r="608" spans="1:11" s="417" customFormat="1" x14ac:dyDescent="0.25">
      <c r="A608" s="416"/>
      <c r="C608" s="418"/>
      <c r="D608" s="415"/>
      <c r="E608" s="415"/>
      <c r="F608" s="415"/>
      <c r="G608" s="415"/>
      <c r="H608" s="415"/>
      <c r="K608" s="419"/>
    </row>
    <row r="609" spans="1:11" s="417" customFormat="1" x14ac:dyDescent="0.25">
      <c r="A609" s="416"/>
      <c r="C609" s="418"/>
      <c r="D609" s="415"/>
      <c r="E609" s="415"/>
      <c r="F609" s="415"/>
      <c r="G609" s="415"/>
      <c r="H609" s="415"/>
      <c r="K609" s="419"/>
    </row>
    <row r="610" spans="1:11" s="417" customFormat="1" x14ac:dyDescent="0.25">
      <c r="A610" s="416"/>
      <c r="C610" s="418"/>
      <c r="D610" s="415"/>
      <c r="E610" s="415"/>
      <c r="F610" s="415"/>
      <c r="G610" s="415"/>
      <c r="H610" s="415"/>
      <c r="K610" s="419"/>
    </row>
    <row r="611" spans="1:11" s="417" customFormat="1" x14ac:dyDescent="0.25">
      <c r="A611" s="416"/>
      <c r="C611" s="418"/>
      <c r="D611" s="415"/>
      <c r="E611" s="415"/>
      <c r="F611" s="415"/>
      <c r="G611" s="415"/>
      <c r="H611" s="415"/>
      <c r="K611" s="419"/>
    </row>
    <row r="612" spans="1:11" s="417" customFormat="1" x14ac:dyDescent="0.25">
      <c r="A612" s="416"/>
      <c r="C612" s="418"/>
      <c r="D612" s="415"/>
      <c r="E612" s="415"/>
      <c r="F612" s="415"/>
      <c r="G612" s="415"/>
      <c r="H612" s="415"/>
      <c r="K612" s="419"/>
    </row>
    <row r="613" spans="1:11" s="417" customFormat="1" x14ac:dyDescent="0.25">
      <c r="A613" s="416"/>
      <c r="C613" s="418"/>
      <c r="D613" s="415"/>
      <c r="E613" s="415"/>
      <c r="F613" s="415"/>
      <c r="G613" s="415"/>
      <c r="H613" s="415"/>
      <c r="K613" s="419"/>
    </row>
    <row r="614" spans="1:11" s="417" customFormat="1" x14ac:dyDescent="0.25">
      <c r="A614" s="416"/>
      <c r="C614" s="418"/>
      <c r="D614" s="415"/>
      <c r="E614" s="415"/>
      <c r="F614" s="415"/>
      <c r="G614" s="415"/>
      <c r="H614" s="415"/>
      <c r="K614" s="419"/>
    </row>
    <row r="615" spans="1:11" s="417" customFormat="1" x14ac:dyDescent="0.25">
      <c r="A615" s="416"/>
      <c r="C615" s="418"/>
      <c r="D615" s="415"/>
      <c r="E615" s="415"/>
      <c r="F615" s="415"/>
      <c r="G615" s="415"/>
      <c r="H615" s="415"/>
      <c r="K615" s="419"/>
    </row>
    <row r="616" spans="1:11" s="417" customFormat="1" x14ac:dyDescent="0.25">
      <c r="A616" s="416"/>
      <c r="C616" s="418"/>
      <c r="D616" s="415"/>
      <c r="E616" s="415"/>
      <c r="F616" s="415"/>
      <c r="G616" s="415"/>
      <c r="H616" s="415"/>
      <c r="K616" s="419"/>
    </row>
    <row r="617" spans="1:11" s="417" customFormat="1" x14ac:dyDescent="0.25">
      <c r="A617" s="416"/>
      <c r="C617" s="418"/>
      <c r="D617" s="415"/>
      <c r="E617" s="415"/>
      <c r="F617" s="415"/>
      <c r="G617" s="415"/>
      <c r="H617" s="415"/>
      <c r="K617" s="419"/>
    </row>
    <row r="618" spans="1:11" s="417" customFormat="1" x14ac:dyDescent="0.25">
      <c r="A618" s="416"/>
      <c r="C618" s="418"/>
      <c r="D618" s="415"/>
      <c r="E618" s="415"/>
      <c r="F618" s="415"/>
      <c r="G618" s="415"/>
      <c r="H618" s="415"/>
      <c r="K618" s="419"/>
    </row>
    <row r="619" spans="1:11" s="417" customFormat="1" x14ac:dyDescent="0.25">
      <c r="A619" s="416"/>
      <c r="C619" s="418"/>
      <c r="D619" s="415"/>
      <c r="E619" s="415"/>
      <c r="F619" s="415"/>
      <c r="G619" s="415"/>
      <c r="H619" s="415"/>
      <c r="K619" s="419"/>
    </row>
    <row r="620" spans="1:11" s="417" customFormat="1" x14ac:dyDescent="0.25">
      <c r="A620" s="416"/>
      <c r="C620" s="418"/>
      <c r="D620" s="415"/>
      <c r="E620" s="415"/>
      <c r="F620" s="415"/>
      <c r="G620" s="415"/>
      <c r="H620" s="415"/>
      <c r="K620" s="419"/>
    </row>
    <row r="621" spans="1:11" s="417" customFormat="1" x14ac:dyDescent="0.25">
      <c r="A621" s="416"/>
      <c r="C621" s="418"/>
      <c r="D621" s="415"/>
      <c r="E621" s="415"/>
      <c r="F621" s="415"/>
      <c r="G621" s="415"/>
      <c r="H621" s="415"/>
      <c r="K621" s="419"/>
    </row>
    <row r="622" spans="1:11" s="417" customFormat="1" x14ac:dyDescent="0.25">
      <c r="A622" s="416"/>
      <c r="C622" s="418"/>
      <c r="D622" s="415"/>
      <c r="E622" s="415"/>
      <c r="F622" s="415"/>
      <c r="G622" s="415"/>
      <c r="H622" s="415"/>
      <c r="K622" s="419"/>
    </row>
    <row r="623" spans="1:11" s="417" customFormat="1" x14ac:dyDescent="0.25">
      <c r="A623" s="416"/>
      <c r="C623" s="418"/>
      <c r="D623" s="415"/>
      <c r="E623" s="415"/>
      <c r="F623" s="415"/>
      <c r="G623" s="415"/>
      <c r="H623" s="415"/>
      <c r="K623" s="419"/>
    </row>
    <row r="624" spans="1:11" s="417" customFormat="1" x14ac:dyDescent="0.25">
      <c r="A624" s="416"/>
      <c r="C624" s="418"/>
      <c r="D624" s="415"/>
      <c r="E624" s="415"/>
      <c r="F624" s="415"/>
      <c r="G624" s="415"/>
      <c r="H624" s="415"/>
      <c r="K624" s="419"/>
    </row>
    <row r="625" spans="1:11" s="417" customFormat="1" x14ac:dyDescent="0.25">
      <c r="A625" s="416"/>
      <c r="C625" s="418"/>
      <c r="D625" s="415"/>
      <c r="E625" s="415"/>
      <c r="F625" s="415"/>
      <c r="G625" s="415"/>
      <c r="H625" s="415"/>
      <c r="K625" s="419"/>
    </row>
    <row r="626" spans="1:11" s="417" customFormat="1" x14ac:dyDescent="0.25">
      <c r="A626" s="416"/>
      <c r="C626" s="418"/>
      <c r="D626" s="415"/>
      <c r="E626" s="415"/>
      <c r="F626" s="415"/>
      <c r="G626" s="415"/>
      <c r="H626" s="415"/>
      <c r="K626" s="419"/>
    </row>
    <row r="627" spans="1:11" s="417" customFormat="1" x14ac:dyDescent="0.25">
      <c r="A627" s="416"/>
      <c r="C627" s="418"/>
      <c r="D627" s="415"/>
      <c r="E627" s="415"/>
      <c r="F627" s="415"/>
      <c r="G627" s="415"/>
      <c r="H627" s="415"/>
      <c r="K627" s="419"/>
    </row>
    <row r="628" spans="1:11" s="417" customFormat="1" x14ac:dyDescent="0.25">
      <c r="A628" s="416"/>
      <c r="C628" s="418"/>
      <c r="D628" s="415"/>
      <c r="E628" s="415"/>
      <c r="F628" s="415"/>
      <c r="G628" s="415"/>
      <c r="H628" s="415"/>
      <c r="K628" s="419"/>
    </row>
    <row r="629" spans="1:11" s="417" customFormat="1" x14ac:dyDescent="0.25">
      <c r="A629" s="416"/>
      <c r="C629" s="418"/>
      <c r="D629" s="415"/>
      <c r="E629" s="415"/>
      <c r="F629" s="415"/>
      <c r="G629" s="415"/>
      <c r="H629" s="415"/>
      <c r="K629" s="419"/>
    </row>
    <row r="630" spans="1:11" s="417" customFormat="1" x14ac:dyDescent="0.25">
      <c r="A630" s="416"/>
      <c r="C630" s="418"/>
      <c r="D630" s="415"/>
      <c r="E630" s="415"/>
      <c r="F630" s="415"/>
      <c r="G630" s="415"/>
      <c r="H630" s="415"/>
      <c r="K630" s="419"/>
    </row>
    <row r="631" spans="1:11" s="417" customFormat="1" x14ac:dyDescent="0.25">
      <c r="A631" s="416"/>
      <c r="C631" s="418"/>
      <c r="D631" s="415"/>
      <c r="E631" s="415"/>
      <c r="F631" s="415"/>
      <c r="G631" s="415"/>
      <c r="H631" s="415"/>
      <c r="K631" s="419"/>
    </row>
    <row r="632" spans="1:11" s="417" customFormat="1" x14ac:dyDescent="0.25">
      <c r="A632" s="416"/>
      <c r="C632" s="418"/>
      <c r="D632" s="415"/>
      <c r="E632" s="415"/>
      <c r="F632" s="415"/>
      <c r="G632" s="415"/>
      <c r="H632" s="415"/>
      <c r="K632" s="419"/>
    </row>
    <row r="633" spans="1:11" s="417" customFormat="1" x14ac:dyDescent="0.25">
      <c r="A633" s="416"/>
      <c r="C633" s="418"/>
      <c r="D633" s="415"/>
      <c r="E633" s="415"/>
      <c r="F633" s="415"/>
      <c r="G633" s="415"/>
      <c r="H633" s="415"/>
      <c r="K633" s="419"/>
    </row>
    <row r="634" spans="1:11" s="417" customFormat="1" x14ac:dyDescent="0.25">
      <c r="A634" s="416"/>
      <c r="C634" s="418"/>
      <c r="D634" s="415"/>
      <c r="E634" s="415"/>
      <c r="F634" s="415"/>
      <c r="G634" s="415"/>
      <c r="H634" s="415"/>
      <c r="K634" s="419"/>
    </row>
    <row r="635" spans="1:11" s="417" customFormat="1" x14ac:dyDescent="0.25">
      <c r="A635" s="416"/>
      <c r="C635" s="418"/>
      <c r="D635" s="415"/>
      <c r="E635" s="415"/>
      <c r="F635" s="415"/>
      <c r="G635" s="415"/>
      <c r="H635" s="415"/>
      <c r="K635" s="419"/>
    </row>
    <row r="636" spans="1:11" s="417" customFormat="1" x14ac:dyDescent="0.25">
      <c r="A636" s="416"/>
      <c r="C636" s="418"/>
      <c r="D636" s="415"/>
      <c r="E636" s="415"/>
      <c r="F636" s="415"/>
      <c r="G636" s="415"/>
      <c r="H636" s="415"/>
      <c r="K636" s="419"/>
    </row>
    <row r="637" spans="1:11" s="417" customFormat="1" x14ac:dyDescent="0.25">
      <c r="A637" s="416"/>
      <c r="C637" s="418"/>
      <c r="D637" s="415"/>
      <c r="E637" s="415"/>
      <c r="F637" s="415"/>
      <c r="G637" s="415"/>
      <c r="H637" s="415"/>
      <c r="K637" s="419"/>
    </row>
    <row r="638" spans="1:11" s="417" customFormat="1" x14ac:dyDescent="0.25">
      <c r="A638" s="416"/>
      <c r="C638" s="418"/>
      <c r="D638" s="415"/>
      <c r="E638" s="415"/>
      <c r="F638" s="415"/>
      <c r="G638" s="415"/>
      <c r="H638" s="415"/>
      <c r="K638" s="419"/>
    </row>
    <row r="639" spans="1:11" s="417" customFormat="1" x14ac:dyDescent="0.25">
      <c r="A639" s="416"/>
      <c r="C639" s="418"/>
      <c r="D639" s="415"/>
      <c r="E639" s="415"/>
      <c r="F639" s="415"/>
      <c r="G639" s="415"/>
      <c r="H639" s="415"/>
      <c r="K639" s="419"/>
    </row>
    <row r="640" spans="1:11" s="417" customFormat="1" x14ac:dyDescent="0.25">
      <c r="A640" s="416"/>
      <c r="C640" s="418"/>
      <c r="D640" s="415"/>
      <c r="E640" s="415"/>
      <c r="F640" s="415"/>
      <c r="G640" s="415"/>
      <c r="H640" s="415"/>
      <c r="K640" s="419"/>
    </row>
    <row r="641" spans="1:11" s="417" customFormat="1" x14ac:dyDescent="0.25">
      <c r="A641" s="416"/>
      <c r="C641" s="418"/>
      <c r="D641" s="415"/>
      <c r="E641" s="415"/>
      <c r="F641" s="415"/>
      <c r="G641" s="415"/>
      <c r="H641" s="415"/>
      <c r="K641" s="419"/>
    </row>
    <row r="642" spans="1:11" s="417" customFormat="1" x14ac:dyDescent="0.25">
      <c r="A642" s="416"/>
      <c r="C642" s="418"/>
      <c r="D642" s="415"/>
      <c r="E642" s="415"/>
      <c r="F642" s="415"/>
      <c r="G642" s="415"/>
      <c r="H642" s="415"/>
      <c r="K642" s="419"/>
    </row>
    <row r="643" spans="1:11" s="417" customFormat="1" x14ac:dyDescent="0.25">
      <c r="A643" s="416"/>
      <c r="C643" s="418"/>
      <c r="D643" s="415"/>
      <c r="E643" s="415"/>
      <c r="F643" s="415"/>
      <c r="G643" s="415"/>
      <c r="H643" s="415"/>
      <c r="K643" s="419"/>
    </row>
    <row r="644" spans="1:11" s="417" customFormat="1" x14ac:dyDescent="0.25">
      <c r="A644" s="416"/>
      <c r="C644" s="418"/>
      <c r="D644" s="415"/>
      <c r="E644" s="415"/>
      <c r="F644" s="415"/>
      <c r="G644" s="415"/>
      <c r="H644" s="415"/>
      <c r="K644" s="419"/>
    </row>
    <row r="645" spans="1:11" s="417" customFormat="1" x14ac:dyDescent="0.25">
      <c r="A645" s="416"/>
      <c r="C645" s="418"/>
      <c r="D645" s="415"/>
      <c r="E645" s="415"/>
      <c r="F645" s="415"/>
      <c r="G645" s="415"/>
      <c r="H645" s="415"/>
      <c r="K645" s="419"/>
    </row>
    <row r="646" spans="1:11" s="417" customFormat="1" x14ac:dyDescent="0.25">
      <c r="A646" s="416"/>
      <c r="C646" s="418"/>
      <c r="D646" s="415"/>
      <c r="E646" s="415"/>
      <c r="F646" s="415"/>
      <c r="G646" s="415"/>
      <c r="H646" s="415"/>
      <c r="K646" s="419"/>
    </row>
    <row r="647" spans="1:11" s="417" customFormat="1" x14ac:dyDescent="0.25">
      <c r="A647" s="416"/>
      <c r="C647" s="418"/>
      <c r="D647" s="415"/>
      <c r="E647" s="415"/>
      <c r="F647" s="415"/>
      <c r="G647" s="415"/>
      <c r="H647" s="415"/>
      <c r="K647" s="419"/>
    </row>
    <row r="648" spans="1:11" s="417" customFormat="1" x14ac:dyDescent="0.25">
      <c r="A648" s="416"/>
      <c r="C648" s="418"/>
      <c r="D648" s="415"/>
      <c r="E648" s="415"/>
      <c r="F648" s="415"/>
      <c r="G648" s="415"/>
      <c r="H648" s="415"/>
      <c r="K648" s="419"/>
    </row>
    <row r="649" spans="1:11" s="417" customFormat="1" x14ac:dyDescent="0.25">
      <c r="A649" s="416"/>
      <c r="C649" s="418"/>
      <c r="D649" s="415"/>
      <c r="E649" s="415"/>
      <c r="F649" s="415"/>
      <c r="G649" s="415"/>
      <c r="H649" s="415"/>
      <c r="K649" s="419"/>
    </row>
    <row r="650" spans="1:11" s="417" customFormat="1" x14ac:dyDescent="0.25">
      <c r="A650" s="416"/>
      <c r="C650" s="418"/>
      <c r="D650" s="415"/>
      <c r="E650" s="415"/>
      <c r="F650" s="415"/>
      <c r="G650" s="415"/>
      <c r="H650" s="415"/>
      <c r="K650" s="419"/>
    </row>
    <row r="651" spans="1:11" s="417" customFormat="1" x14ac:dyDescent="0.25">
      <c r="A651" s="416"/>
      <c r="C651" s="418"/>
      <c r="D651" s="415"/>
      <c r="E651" s="415"/>
      <c r="F651" s="415"/>
      <c r="G651" s="415"/>
      <c r="H651" s="415"/>
      <c r="K651" s="419"/>
    </row>
    <row r="652" spans="1:11" s="417" customFormat="1" x14ac:dyDescent="0.25">
      <c r="A652" s="416"/>
      <c r="C652" s="418"/>
      <c r="D652" s="415"/>
      <c r="E652" s="415"/>
      <c r="F652" s="415"/>
      <c r="G652" s="415"/>
      <c r="H652" s="415"/>
      <c r="K652" s="419"/>
    </row>
    <row r="653" spans="1:11" s="417" customFormat="1" x14ac:dyDescent="0.25">
      <c r="A653" s="416"/>
      <c r="C653" s="418"/>
      <c r="D653" s="415"/>
      <c r="E653" s="415"/>
      <c r="F653" s="415"/>
      <c r="G653" s="415"/>
      <c r="H653" s="415"/>
      <c r="K653" s="419"/>
    </row>
    <row r="654" spans="1:11" s="417" customFormat="1" x14ac:dyDescent="0.25">
      <c r="A654" s="416"/>
      <c r="C654" s="418"/>
      <c r="D654" s="415"/>
      <c r="E654" s="415"/>
      <c r="F654" s="415"/>
      <c r="G654" s="415"/>
      <c r="H654" s="415"/>
      <c r="K654" s="419"/>
    </row>
    <row r="655" spans="1:11" s="417" customFormat="1" x14ac:dyDescent="0.25">
      <c r="A655" s="416"/>
      <c r="C655" s="418"/>
      <c r="D655" s="415"/>
      <c r="E655" s="415"/>
      <c r="F655" s="415"/>
      <c r="G655" s="415"/>
      <c r="H655" s="415"/>
      <c r="K655" s="419"/>
    </row>
    <row r="656" spans="1:11" s="417" customFormat="1" x14ac:dyDescent="0.25">
      <c r="A656" s="416"/>
      <c r="C656" s="418"/>
      <c r="D656" s="415"/>
      <c r="E656" s="415"/>
      <c r="F656" s="415"/>
      <c r="G656" s="415"/>
      <c r="H656" s="415"/>
      <c r="K656" s="419"/>
    </row>
    <row r="657" spans="1:11" s="417" customFormat="1" x14ac:dyDescent="0.25">
      <c r="A657" s="416"/>
      <c r="C657" s="418"/>
      <c r="D657" s="415"/>
      <c r="E657" s="415"/>
      <c r="F657" s="415"/>
      <c r="G657" s="415"/>
      <c r="H657" s="415"/>
      <c r="K657" s="419"/>
    </row>
    <row r="658" spans="1:11" s="417" customFormat="1" x14ac:dyDescent="0.25">
      <c r="A658" s="416"/>
      <c r="C658" s="418"/>
      <c r="D658" s="415"/>
      <c r="E658" s="415"/>
      <c r="F658" s="415"/>
      <c r="G658" s="415"/>
      <c r="H658" s="415"/>
      <c r="K658" s="419"/>
    </row>
    <row r="659" spans="1:11" s="417" customFormat="1" x14ac:dyDescent="0.25">
      <c r="A659" s="416"/>
      <c r="C659" s="418"/>
      <c r="D659" s="415"/>
      <c r="E659" s="415"/>
      <c r="F659" s="415"/>
      <c r="G659" s="415"/>
      <c r="H659" s="415"/>
      <c r="K659" s="419"/>
    </row>
    <row r="660" spans="1:11" s="417" customFormat="1" x14ac:dyDescent="0.25">
      <c r="A660" s="416"/>
      <c r="C660" s="418"/>
      <c r="D660" s="415"/>
      <c r="E660" s="415"/>
      <c r="F660" s="415"/>
      <c r="G660" s="415"/>
      <c r="H660" s="415"/>
      <c r="K660" s="419"/>
    </row>
    <row r="661" spans="1:11" s="417" customFormat="1" x14ac:dyDescent="0.25">
      <c r="A661" s="416"/>
      <c r="C661" s="418"/>
      <c r="D661" s="415"/>
      <c r="E661" s="415"/>
      <c r="F661" s="415"/>
      <c r="G661" s="415"/>
      <c r="H661" s="415"/>
      <c r="K661" s="419"/>
    </row>
    <row r="662" spans="1:11" s="417" customFormat="1" x14ac:dyDescent="0.25">
      <c r="A662" s="416"/>
      <c r="C662" s="418"/>
      <c r="D662" s="415"/>
      <c r="E662" s="415"/>
      <c r="F662" s="415"/>
      <c r="G662" s="415"/>
      <c r="H662" s="415"/>
      <c r="K662" s="419"/>
    </row>
    <row r="663" spans="1:11" s="417" customFormat="1" x14ac:dyDescent="0.25">
      <c r="A663" s="416"/>
      <c r="C663" s="418"/>
      <c r="D663" s="415"/>
      <c r="E663" s="415"/>
      <c r="F663" s="415"/>
      <c r="G663" s="415"/>
      <c r="H663" s="415"/>
      <c r="K663" s="419"/>
    </row>
    <row r="664" spans="1:11" s="417" customFormat="1" x14ac:dyDescent="0.25">
      <c r="A664" s="416"/>
      <c r="C664" s="418"/>
      <c r="D664" s="415"/>
      <c r="E664" s="415"/>
      <c r="F664" s="415"/>
      <c r="G664" s="415"/>
      <c r="H664" s="415"/>
      <c r="K664" s="419"/>
    </row>
    <row r="665" spans="1:11" s="417" customFormat="1" x14ac:dyDescent="0.25">
      <c r="A665" s="416"/>
      <c r="C665" s="418"/>
      <c r="D665" s="415"/>
      <c r="E665" s="415"/>
      <c r="F665" s="415"/>
      <c r="G665" s="415"/>
      <c r="H665" s="415"/>
      <c r="K665" s="419"/>
    </row>
    <row r="666" spans="1:11" s="417" customFormat="1" x14ac:dyDescent="0.25">
      <c r="A666" s="416"/>
      <c r="C666" s="418"/>
      <c r="D666" s="415"/>
      <c r="E666" s="415"/>
      <c r="F666" s="415"/>
      <c r="G666" s="415"/>
      <c r="H666" s="415"/>
      <c r="K666" s="419"/>
    </row>
    <row r="667" spans="1:11" s="417" customFormat="1" x14ac:dyDescent="0.25">
      <c r="A667" s="416"/>
      <c r="C667" s="418"/>
      <c r="D667" s="415"/>
      <c r="E667" s="415"/>
      <c r="F667" s="415"/>
      <c r="G667" s="415"/>
      <c r="H667" s="415"/>
      <c r="K667" s="419"/>
    </row>
    <row r="668" spans="1:11" s="417" customFormat="1" x14ac:dyDescent="0.25">
      <c r="A668" s="416"/>
      <c r="C668" s="418"/>
      <c r="D668" s="415"/>
      <c r="E668" s="415"/>
      <c r="F668" s="415"/>
      <c r="G668" s="415"/>
      <c r="H668" s="415"/>
      <c r="K668" s="419"/>
    </row>
    <row r="669" spans="1:11" s="417" customFormat="1" x14ac:dyDescent="0.25">
      <c r="A669" s="416"/>
      <c r="C669" s="418"/>
      <c r="D669" s="415"/>
      <c r="E669" s="415"/>
      <c r="F669" s="415"/>
      <c r="G669" s="415"/>
      <c r="H669" s="415"/>
      <c r="K669" s="419"/>
    </row>
    <row r="670" spans="1:11" s="417" customFormat="1" x14ac:dyDescent="0.25">
      <c r="A670" s="416"/>
      <c r="C670" s="418"/>
      <c r="D670" s="415"/>
      <c r="E670" s="415"/>
      <c r="F670" s="415"/>
      <c r="G670" s="415"/>
      <c r="H670" s="415"/>
      <c r="K670" s="419"/>
    </row>
    <row r="671" spans="1:11" s="417" customFormat="1" x14ac:dyDescent="0.25">
      <c r="A671" s="416"/>
      <c r="C671" s="418"/>
      <c r="D671" s="415"/>
      <c r="E671" s="415"/>
      <c r="F671" s="415"/>
      <c r="G671" s="415"/>
      <c r="H671" s="415"/>
      <c r="K671" s="419"/>
    </row>
    <row r="672" spans="1:11" s="417" customFormat="1" x14ac:dyDescent="0.25">
      <c r="A672" s="416"/>
      <c r="C672" s="418"/>
      <c r="D672" s="415"/>
      <c r="E672" s="415"/>
      <c r="F672" s="415"/>
      <c r="G672" s="415"/>
      <c r="H672" s="415"/>
      <c r="K672" s="419"/>
    </row>
    <row r="673" spans="1:11" s="417" customFormat="1" x14ac:dyDescent="0.25">
      <c r="A673" s="416"/>
      <c r="C673" s="418"/>
      <c r="D673" s="415"/>
      <c r="E673" s="415"/>
      <c r="F673" s="415"/>
      <c r="G673" s="415"/>
      <c r="H673" s="415"/>
      <c r="K673" s="419"/>
    </row>
    <row r="674" spans="1:11" s="417" customFormat="1" x14ac:dyDescent="0.25">
      <c r="A674" s="416"/>
      <c r="C674" s="418"/>
      <c r="D674" s="415"/>
      <c r="E674" s="415"/>
      <c r="F674" s="415"/>
      <c r="G674" s="415"/>
      <c r="H674" s="415"/>
      <c r="K674" s="419"/>
    </row>
    <row r="675" spans="1:11" s="417" customFormat="1" x14ac:dyDescent="0.25">
      <c r="A675" s="416"/>
      <c r="C675" s="418"/>
      <c r="D675" s="415"/>
      <c r="E675" s="415"/>
      <c r="F675" s="415"/>
      <c r="G675" s="415"/>
      <c r="H675" s="415"/>
      <c r="K675" s="419"/>
    </row>
    <row r="676" spans="1:11" s="417" customFormat="1" x14ac:dyDescent="0.25">
      <c r="A676" s="416"/>
      <c r="C676" s="418"/>
      <c r="D676" s="415"/>
      <c r="E676" s="415"/>
      <c r="F676" s="415"/>
      <c r="G676" s="415"/>
      <c r="H676" s="415"/>
      <c r="K676" s="419"/>
    </row>
    <row r="677" spans="1:11" s="417" customFormat="1" x14ac:dyDescent="0.25">
      <c r="A677" s="416"/>
      <c r="C677" s="418"/>
      <c r="D677" s="415"/>
      <c r="E677" s="415"/>
      <c r="F677" s="415"/>
      <c r="G677" s="415"/>
      <c r="H677" s="415"/>
      <c r="K677" s="419"/>
    </row>
    <row r="678" spans="1:11" s="417" customFormat="1" x14ac:dyDescent="0.25">
      <c r="A678" s="416"/>
      <c r="C678" s="418"/>
      <c r="D678" s="415"/>
      <c r="E678" s="415"/>
      <c r="F678" s="415"/>
      <c r="G678" s="415"/>
      <c r="H678" s="415"/>
      <c r="K678" s="419"/>
    </row>
    <row r="679" spans="1:11" s="417" customFormat="1" x14ac:dyDescent="0.25">
      <c r="A679" s="416"/>
      <c r="C679" s="418"/>
      <c r="D679" s="415"/>
      <c r="E679" s="415"/>
      <c r="F679" s="415"/>
      <c r="G679" s="415"/>
      <c r="H679" s="415"/>
      <c r="K679" s="419"/>
    </row>
    <row r="680" spans="1:11" s="417" customFormat="1" x14ac:dyDescent="0.25">
      <c r="A680" s="416"/>
      <c r="C680" s="418"/>
      <c r="D680" s="415"/>
      <c r="E680" s="415"/>
      <c r="F680" s="415"/>
      <c r="G680" s="415"/>
      <c r="H680" s="415"/>
      <c r="K680" s="419"/>
    </row>
    <row r="681" spans="1:11" s="417" customFormat="1" x14ac:dyDescent="0.25">
      <c r="A681" s="416"/>
      <c r="C681" s="418"/>
      <c r="D681" s="415"/>
      <c r="E681" s="415"/>
      <c r="F681" s="415"/>
      <c r="G681" s="415"/>
      <c r="H681" s="415"/>
      <c r="K681" s="419"/>
    </row>
    <row r="682" spans="1:11" s="417" customFormat="1" x14ac:dyDescent="0.25">
      <c r="A682" s="416"/>
      <c r="C682" s="418"/>
      <c r="D682" s="415"/>
      <c r="E682" s="415"/>
      <c r="F682" s="415"/>
      <c r="G682" s="415"/>
      <c r="H682" s="415"/>
      <c r="K682" s="419"/>
    </row>
    <row r="683" spans="1:11" s="417" customFormat="1" x14ac:dyDescent="0.25">
      <c r="A683" s="416"/>
      <c r="C683" s="418"/>
      <c r="D683" s="415"/>
      <c r="E683" s="415"/>
      <c r="F683" s="415"/>
      <c r="G683" s="415"/>
      <c r="H683" s="415"/>
      <c r="K683" s="419"/>
    </row>
    <row r="684" spans="1:11" s="417" customFormat="1" x14ac:dyDescent="0.25">
      <c r="A684" s="416"/>
      <c r="C684" s="418"/>
      <c r="D684" s="415"/>
      <c r="E684" s="415"/>
      <c r="F684" s="415"/>
      <c r="G684" s="415"/>
      <c r="H684" s="415"/>
      <c r="K684" s="419"/>
    </row>
    <row r="685" spans="1:11" s="417" customFormat="1" x14ac:dyDescent="0.25">
      <c r="A685" s="416"/>
      <c r="C685" s="418"/>
      <c r="D685" s="415"/>
      <c r="E685" s="415"/>
      <c r="F685" s="415"/>
      <c r="G685" s="415"/>
      <c r="H685" s="415"/>
      <c r="K685" s="419"/>
    </row>
    <row r="686" spans="1:11" s="417" customFormat="1" x14ac:dyDescent="0.25">
      <c r="A686" s="416"/>
      <c r="C686" s="418"/>
      <c r="D686" s="415"/>
      <c r="E686" s="415"/>
      <c r="F686" s="415"/>
      <c r="G686" s="415"/>
      <c r="H686" s="415"/>
      <c r="K686" s="419"/>
    </row>
    <row r="687" spans="1:11" s="417" customFormat="1" x14ac:dyDescent="0.25">
      <c r="A687" s="416"/>
      <c r="C687" s="418"/>
      <c r="D687" s="415"/>
      <c r="E687" s="415"/>
      <c r="F687" s="415"/>
      <c r="G687" s="415"/>
      <c r="H687" s="415"/>
      <c r="K687" s="419"/>
    </row>
    <row r="688" spans="1:11" s="417" customFormat="1" x14ac:dyDescent="0.25">
      <c r="A688" s="416"/>
      <c r="C688" s="418"/>
      <c r="D688" s="415"/>
      <c r="E688" s="415"/>
      <c r="F688" s="415"/>
      <c r="G688" s="415"/>
      <c r="H688" s="415"/>
      <c r="K688" s="419"/>
    </row>
    <row r="689" spans="1:11" s="417" customFormat="1" x14ac:dyDescent="0.25">
      <c r="A689" s="416"/>
      <c r="C689" s="418"/>
      <c r="D689" s="415"/>
      <c r="E689" s="415"/>
      <c r="F689" s="415"/>
      <c r="G689" s="415"/>
      <c r="H689" s="415"/>
      <c r="K689" s="419"/>
    </row>
    <row r="690" spans="1:11" s="417" customFormat="1" x14ac:dyDescent="0.25">
      <c r="A690" s="416"/>
      <c r="C690" s="418"/>
      <c r="D690" s="415"/>
      <c r="E690" s="415"/>
      <c r="F690" s="415"/>
      <c r="G690" s="415"/>
      <c r="H690" s="415"/>
      <c r="K690" s="419"/>
    </row>
    <row r="691" spans="1:11" s="417" customFormat="1" x14ac:dyDescent="0.25">
      <c r="A691" s="416"/>
      <c r="C691" s="418"/>
      <c r="D691" s="415"/>
      <c r="E691" s="415"/>
      <c r="F691" s="415"/>
      <c r="G691" s="415"/>
      <c r="H691" s="415"/>
      <c r="K691" s="419"/>
    </row>
    <row r="692" spans="1:11" s="417" customFormat="1" x14ac:dyDescent="0.25">
      <c r="A692" s="416"/>
      <c r="C692" s="418"/>
      <c r="D692" s="415"/>
      <c r="E692" s="415"/>
      <c r="F692" s="415"/>
      <c r="G692" s="415"/>
      <c r="H692" s="415"/>
      <c r="K692" s="419"/>
    </row>
    <row r="693" spans="1:11" s="417" customFormat="1" x14ac:dyDescent="0.25">
      <c r="A693" s="416"/>
      <c r="C693" s="418"/>
      <c r="D693" s="415"/>
      <c r="E693" s="415"/>
      <c r="F693" s="415"/>
      <c r="G693" s="415"/>
      <c r="H693" s="415"/>
      <c r="K693" s="419"/>
    </row>
    <row r="694" spans="1:11" s="417" customFormat="1" x14ac:dyDescent="0.25">
      <c r="A694" s="416"/>
      <c r="C694" s="418"/>
      <c r="D694" s="415"/>
      <c r="E694" s="415"/>
      <c r="F694" s="415"/>
      <c r="G694" s="415"/>
      <c r="H694" s="415"/>
      <c r="K694" s="419"/>
    </row>
    <row r="695" spans="1:11" s="417" customFormat="1" x14ac:dyDescent="0.25">
      <c r="A695" s="416"/>
      <c r="C695" s="418"/>
      <c r="D695" s="415"/>
      <c r="E695" s="415"/>
      <c r="F695" s="415"/>
      <c r="G695" s="415"/>
      <c r="H695" s="415"/>
      <c r="K695" s="419"/>
    </row>
    <row r="696" spans="1:11" s="417" customFormat="1" x14ac:dyDescent="0.25">
      <c r="A696" s="416"/>
      <c r="C696" s="418"/>
      <c r="D696" s="415"/>
      <c r="E696" s="415"/>
      <c r="F696" s="415"/>
      <c r="G696" s="415"/>
      <c r="H696" s="415"/>
      <c r="K696" s="419"/>
    </row>
    <row r="697" spans="1:11" s="417" customFormat="1" x14ac:dyDescent="0.25">
      <c r="A697" s="416"/>
      <c r="C697" s="418"/>
      <c r="D697" s="415"/>
      <c r="E697" s="415"/>
      <c r="F697" s="415"/>
      <c r="G697" s="415"/>
      <c r="H697" s="415"/>
      <c r="K697" s="419"/>
    </row>
    <row r="698" spans="1:11" s="417" customFormat="1" x14ac:dyDescent="0.25">
      <c r="A698" s="416"/>
      <c r="C698" s="418"/>
      <c r="D698" s="415"/>
      <c r="E698" s="415"/>
      <c r="F698" s="415"/>
      <c r="G698" s="415"/>
      <c r="H698" s="415"/>
      <c r="K698" s="419"/>
    </row>
    <row r="699" spans="1:11" s="417" customFormat="1" x14ac:dyDescent="0.25">
      <c r="A699" s="416"/>
      <c r="C699" s="418"/>
      <c r="D699" s="415"/>
      <c r="E699" s="415"/>
      <c r="F699" s="415"/>
      <c r="G699" s="415"/>
      <c r="H699" s="415"/>
      <c r="K699" s="419"/>
    </row>
    <row r="700" spans="1:11" s="417" customFormat="1" x14ac:dyDescent="0.25">
      <c r="A700" s="416"/>
      <c r="C700" s="418"/>
      <c r="D700" s="415"/>
      <c r="E700" s="415"/>
      <c r="F700" s="415"/>
      <c r="G700" s="415"/>
      <c r="H700" s="415"/>
      <c r="K700" s="419"/>
    </row>
    <row r="701" spans="1:11" s="417" customFormat="1" x14ac:dyDescent="0.25">
      <c r="A701" s="416"/>
      <c r="C701" s="418"/>
      <c r="D701" s="415"/>
      <c r="E701" s="415"/>
      <c r="F701" s="415"/>
      <c r="G701" s="415"/>
      <c r="H701" s="415"/>
      <c r="K701" s="419"/>
    </row>
    <row r="702" spans="1:11" s="417" customFormat="1" x14ac:dyDescent="0.25">
      <c r="A702" s="416"/>
      <c r="C702" s="418"/>
      <c r="D702" s="415"/>
      <c r="E702" s="415"/>
      <c r="F702" s="415"/>
      <c r="G702" s="415"/>
      <c r="H702" s="415"/>
      <c r="K702" s="419"/>
    </row>
    <row r="703" spans="1:11" s="417" customFormat="1" x14ac:dyDescent="0.25">
      <c r="A703" s="416"/>
      <c r="C703" s="418"/>
      <c r="D703" s="415"/>
      <c r="E703" s="415"/>
      <c r="F703" s="415"/>
      <c r="G703" s="415"/>
      <c r="H703" s="415"/>
      <c r="K703" s="419"/>
    </row>
    <row r="704" spans="1:11" s="417" customFormat="1" x14ac:dyDescent="0.25">
      <c r="A704" s="416"/>
      <c r="C704" s="418"/>
      <c r="D704" s="415"/>
      <c r="E704" s="415"/>
      <c r="F704" s="415"/>
      <c r="G704" s="415"/>
      <c r="H704" s="415"/>
      <c r="K704" s="419"/>
    </row>
    <row r="705" spans="1:11" s="417" customFormat="1" x14ac:dyDescent="0.25">
      <c r="A705" s="416"/>
      <c r="C705" s="418"/>
      <c r="D705" s="415"/>
      <c r="E705" s="415"/>
      <c r="F705" s="415"/>
      <c r="G705" s="415"/>
      <c r="H705" s="415"/>
      <c r="K705" s="419"/>
    </row>
    <row r="706" spans="1:11" s="417" customFormat="1" x14ac:dyDescent="0.25">
      <c r="A706" s="416"/>
      <c r="C706" s="418"/>
      <c r="D706" s="415"/>
      <c r="E706" s="415"/>
      <c r="F706" s="415"/>
      <c r="G706" s="415"/>
      <c r="H706" s="415"/>
      <c r="K706" s="419"/>
    </row>
    <row r="707" spans="1:11" s="417" customFormat="1" x14ac:dyDescent="0.25">
      <c r="A707" s="416"/>
      <c r="C707" s="418"/>
      <c r="D707" s="415"/>
      <c r="E707" s="415"/>
      <c r="F707" s="415"/>
      <c r="G707" s="415"/>
      <c r="H707" s="415"/>
      <c r="K707" s="419"/>
    </row>
    <row r="708" spans="1:11" s="417" customFormat="1" x14ac:dyDescent="0.25">
      <c r="A708" s="416"/>
      <c r="C708" s="418"/>
      <c r="D708" s="415"/>
      <c r="E708" s="415"/>
      <c r="F708" s="415"/>
      <c r="G708" s="415"/>
      <c r="H708" s="415"/>
      <c r="K708" s="419"/>
    </row>
    <row r="709" spans="1:11" s="417" customFormat="1" x14ac:dyDescent="0.25">
      <c r="A709" s="416"/>
      <c r="C709" s="418"/>
      <c r="D709" s="415"/>
      <c r="E709" s="415"/>
      <c r="F709" s="415"/>
      <c r="G709" s="415"/>
      <c r="H709" s="415"/>
      <c r="K709" s="419"/>
    </row>
    <row r="710" spans="1:11" s="417" customFormat="1" x14ac:dyDescent="0.25">
      <c r="A710" s="416"/>
      <c r="C710" s="418"/>
      <c r="D710" s="415"/>
      <c r="E710" s="415"/>
      <c r="F710" s="415"/>
      <c r="G710" s="415"/>
      <c r="H710" s="415"/>
      <c r="K710" s="419"/>
    </row>
    <row r="711" spans="1:11" s="417" customFormat="1" x14ac:dyDescent="0.25">
      <c r="A711" s="416"/>
      <c r="C711" s="418"/>
      <c r="D711" s="415"/>
      <c r="E711" s="415"/>
      <c r="F711" s="415"/>
      <c r="G711" s="415"/>
      <c r="H711" s="415"/>
      <c r="K711" s="419"/>
    </row>
    <row r="712" spans="1:11" s="417" customFormat="1" x14ac:dyDescent="0.25">
      <c r="A712" s="416"/>
      <c r="C712" s="418"/>
      <c r="D712" s="415"/>
      <c r="E712" s="415"/>
      <c r="F712" s="415"/>
      <c r="G712" s="415"/>
      <c r="H712" s="415"/>
      <c r="K712" s="419"/>
    </row>
    <row r="713" spans="1:11" s="417" customFormat="1" x14ac:dyDescent="0.25">
      <c r="A713" s="416"/>
      <c r="C713" s="418"/>
      <c r="D713" s="415"/>
      <c r="E713" s="415"/>
      <c r="F713" s="415"/>
      <c r="G713" s="415"/>
      <c r="H713" s="415"/>
      <c r="K713" s="419"/>
    </row>
    <row r="714" spans="1:11" s="417" customFormat="1" x14ac:dyDescent="0.25">
      <c r="A714" s="416"/>
      <c r="C714" s="418"/>
      <c r="D714" s="415"/>
      <c r="E714" s="415"/>
      <c r="F714" s="415"/>
      <c r="G714" s="415"/>
      <c r="H714" s="415"/>
      <c r="K714" s="419"/>
    </row>
    <row r="715" spans="1:11" s="417" customFormat="1" x14ac:dyDescent="0.25">
      <c r="A715" s="416"/>
      <c r="C715" s="418"/>
      <c r="D715" s="415"/>
      <c r="E715" s="415"/>
      <c r="F715" s="415"/>
      <c r="G715" s="415"/>
      <c r="H715" s="415"/>
      <c r="K715" s="419"/>
    </row>
    <row r="716" spans="1:11" s="417" customFormat="1" x14ac:dyDescent="0.25">
      <c r="A716" s="416"/>
      <c r="C716" s="418"/>
      <c r="D716" s="415"/>
      <c r="E716" s="415"/>
      <c r="F716" s="415"/>
      <c r="G716" s="415"/>
      <c r="H716" s="415"/>
      <c r="K716" s="419"/>
    </row>
    <row r="717" spans="1:11" s="417" customFormat="1" x14ac:dyDescent="0.25">
      <c r="A717" s="416"/>
      <c r="C717" s="418"/>
      <c r="D717" s="415"/>
      <c r="E717" s="415"/>
      <c r="F717" s="415"/>
      <c r="G717" s="415"/>
      <c r="H717" s="415"/>
      <c r="K717" s="419"/>
    </row>
    <row r="718" spans="1:11" s="417" customFormat="1" x14ac:dyDescent="0.25">
      <c r="A718" s="416"/>
      <c r="C718" s="418"/>
      <c r="D718" s="415"/>
      <c r="E718" s="415"/>
      <c r="F718" s="415"/>
      <c r="G718" s="415"/>
      <c r="H718" s="415"/>
      <c r="K718" s="419"/>
    </row>
    <row r="719" spans="1:11" s="417" customFormat="1" x14ac:dyDescent="0.25">
      <c r="A719" s="416"/>
      <c r="C719" s="418"/>
      <c r="D719" s="415"/>
      <c r="E719" s="415"/>
      <c r="F719" s="415"/>
      <c r="G719" s="415"/>
      <c r="H719" s="415"/>
      <c r="K719" s="419"/>
    </row>
    <row r="720" spans="1:11" s="417" customFormat="1" x14ac:dyDescent="0.25">
      <c r="A720" s="416"/>
      <c r="C720" s="418"/>
      <c r="D720" s="415"/>
      <c r="E720" s="415"/>
      <c r="F720" s="415"/>
      <c r="G720" s="415"/>
      <c r="H720" s="415"/>
      <c r="K720" s="419"/>
    </row>
    <row r="721" spans="1:11" s="417" customFormat="1" x14ac:dyDescent="0.25">
      <c r="A721" s="416"/>
      <c r="C721" s="418"/>
      <c r="D721" s="415"/>
      <c r="E721" s="415"/>
      <c r="F721" s="415"/>
      <c r="G721" s="415"/>
      <c r="H721" s="415"/>
      <c r="K721" s="419"/>
    </row>
    <row r="722" spans="1:11" s="417" customFormat="1" x14ac:dyDescent="0.25">
      <c r="A722" s="416"/>
      <c r="C722" s="418"/>
      <c r="D722" s="415"/>
      <c r="E722" s="415"/>
      <c r="F722" s="415"/>
      <c r="G722" s="415"/>
      <c r="H722" s="415"/>
      <c r="K722" s="419"/>
    </row>
    <row r="723" spans="1:11" s="417" customFormat="1" x14ac:dyDescent="0.25">
      <c r="A723" s="416"/>
      <c r="C723" s="418"/>
      <c r="D723" s="415"/>
      <c r="E723" s="415"/>
      <c r="F723" s="415"/>
      <c r="G723" s="415"/>
      <c r="H723" s="415"/>
      <c r="K723" s="419"/>
    </row>
    <row r="724" spans="1:11" s="417" customFormat="1" x14ac:dyDescent="0.25">
      <c r="A724" s="416"/>
      <c r="C724" s="418"/>
      <c r="D724" s="415"/>
      <c r="E724" s="415"/>
      <c r="F724" s="415"/>
      <c r="G724" s="415"/>
      <c r="H724" s="415"/>
      <c r="K724" s="419"/>
    </row>
    <row r="725" spans="1:11" s="417" customFormat="1" x14ac:dyDescent="0.25">
      <c r="A725" s="416"/>
      <c r="C725" s="418"/>
      <c r="D725" s="415"/>
      <c r="E725" s="415"/>
      <c r="F725" s="415"/>
      <c r="G725" s="415"/>
      <c r="H725" s="415"/>
      <c r="K725" s="419"/>
    </row>
    <row r="726" spans="1:11" s="417" customFormat="1" x14ac:dyDescent="0.25">
      <c r="A726" s="416"/>
      <c r="C726" s="418"/>
      <c r="D726" s="415"/>
      <c r="E726" s="415"/>
      <c r="F726" s="415"/>
      <c r="G726" s="415"/>
      <c r="H726" s="415"/>
      <c r="K726" s="419"/>
    </row>
    <row r="727" spans="1:11" s="417" customFormat="1" x14ac:dyDescent="0.25">
      <c r="A727" s="416"/>
      <c r="C727" s="418"/>
      <c r="D727" s="415"/>
      <c r="E727" s="415"/>
      <c r="F727" s="415"/>
      <c r="G727" s="415"/>
      <c r="H727" s="415"/>
      <c r="K727" s="419"/>
    </row>
    <row r="728" spans="1:11" s="417" customFormat="1" x14ac:dyDescent="0.25">
      <c r="A728" s="416"/>
      <c r="C728" s="418"/>
      <c r="D728" s="415"/>
      <c r="E728" s="415"/>
      <c r="F728" s="415"/>
      <c r="G728" s="415"/>
      <c r="H728" s="415"/>
      <c r="K728" s="419"/>
    </row>
    <row r="729" spans="1:11" s="417" customFormat="1" x14ac:dyDescent="0.25">
      <c r="A729" s="416"/>
      <c r="C729" s="418"/>
      <c r="D729" s="415"/>
      <c r="E729" s="415"/>
      <c r="F729" s="415"/>
      <c r="G729" s="415"/>
      <c r="H729" s="415"/>
      <c r="K729" s="419"/>
    </row>
    <row r="730" spans="1:11" s="417" customFormat="1" x14ac:dyDescent="0.25">
      <c r="A730" s="416"/>
      <c r="C730" s="418"/>
      <c r="D730" s="415"/>
      <c r="E730" s="415"/>
      <c r="F730" s="415"/>
      <c r="G730" s="415"/>
      <c r="H730" s="415"/>
      <c r="K730" s="419"/>
    </row>
    <row r="731" spans="1:11" s="417" customFormat="1" x14ac:dyDescent="0.25">
      <c r="A731" s="416"/>
      <c r="C731" s="418"/>
      <c r="D731" s="415"/>
      <c r="E731" s="415"/>
      <c r="F731" s="415"/>
      <c r="G731" s="415"/>
      <c r="H731" s="415"/>
      <c r="K731" s="419"/>
    </row>
    <row r="732" spans="1:11" s="417" customFormat="1" x14ac:dyDescent="0.25">
      <c r="A732" s="416"/>
      <c r="C732" s="418"/>
      <c r="D732" s="415"/>
      <c r="E732" s="415"/>
      <c r="F732" s="415"/>
      <c r="G732" s="415"/>
      <c r="H732" s="415"/>
      <c r="K732" s="419"/>
    </row>
    <row r="733" spans="1:11" s="417" customFormat="1" x14ac:dyDescent="0.25">
      <c r="A733" s="416"/>
      <c r="C733" s="418"/>
      <c r="D733" s="415"/>
      <c r="E733" s="415"/>
      <c r="F733" s="415"/>
      <c r="G733" s="415"/>
      <c r="H733" s="415"/>
      <c r="K733" s="419"/>
    </row>
    <row r="734" spans="1:11" s="417" customFormat="1" x14ac:dyDescent="0.25">
      <c r="A734" s="416"/>
      <c r="C734" s="418"/>
      <c r="D734" s="415"/>
      <c r="E734" s="415"/>
      <c r="F734" s="415"/>
      <c r="G734" s="415"/>
      <c r="H734" s="415"/>
      <c r="K734" s="419"/>
    </row>
    <row r="735" spans="1:11" s="417" customFormat="1" x14ac:dyDescent="0.25">
      <c r="A735" s="416"/>
      <c r="C735" s="418"/>
      <c r="D735" s="415"/>
      <c r="E735" s="415"/>
      <c r="F735" s="415"/>
      <c r="G735" s="415"/>
      <c r="H735" s="415"/>
      <c r="K735" s="419"/>
    </row>
    <row r="736" spans="1:11" s="417" customFormat="1" x14ac:dyDescent="0.25">
      <c r="A736" s="416"/>
      <c r="C736" s="418"/>
      <c r="D736" s="415"/>
      <c r="E736" s="415"/>
      <c r="F736" s="415"/>
      <c r="G736" s="415"/>
      <c r="H736" s="415"/>
      <c r="K736" s="419"/>
    </row>
    <row r="737" spans="1:11" s="417" customFormat="1" x14ac:dyDescent="0.25">
      <c r="A737" s="416"/>
      <c r="C737" s="418"/>
      <c r="D737" s="415"/>
      <c r="E737" s="415"/>
      <c r="F737" s="415"/>
      <c r="G737" s="415"/>
      <c r="H737" s="415"/>
      <c r="K737" s="419"/>
    </row>
    <row r="738" spans="1:11" s="417" customFormat="1" x14ac:dyDescent="0.25">
      <c r="A738" s="416"/>
      <c r="C738" s="418"/>
      <c r="D738" s="415"/>
      <c r="E738" s="415"/>
      <c r="F738" s="415"/>
      <c r="G738" s="415"/>
      <c r="H738" s="415"/>
      <c r="K738" s="419"/>
    </row>
    <row r="739" spans="1:11" s="417" customFormat="1" x14ac:dyDescent="0.25">
      <c r="A739" s="416"/>
      <c r="C739" s="418"/>
      <c r="D739" s="415"/>
      <c r="E739" s="415"/>
      <c r="F739" s="415"/>
      <c r="G739" s="415"/>
      <c r="H739" s="415"/>
      <c r="K739" s="419"/>
    </row>
    <row r="740" spans="1:11" s="417" customFormat="1" x14ac:dyDescent="0.25">
      <c r="A740" s="416"/>
      <c r="C740" s="418"/>
      <c r="D740" s="415"/>
      <c r="E740" s="415"/>
      <c r="F740" s="415"/>
      <c r="G740" s="415"/>
      <c r="H740" s="415"/>
      <c r="K740" s="419"/>
    </row>
    <row r="741" spans="1:11" s="417" customFormat="1" x14ac:dyDescent="0.25">
      <c r="A741" s="416"/>
      <c r="C741" s="418"/>
      <c r="D741" s="415"/>
      <c r="E741" s="415"/>
      <c r="F741" s="415"/>
      <c r="G741" s="415"/>
      <c r="H741" s="415"/>
      <c r="K741" s="419"/>
    </row>
    <row r="742" spans="1:11" s="417" customFormat="1" x14ac:dyDescent="0.25">
      <c r="A742" s="416"/>
      <c r="C742" s="418"/>
      <c r="D742" s="415"/>
      <c r="E742" s="415"/>
      <c r="F742" s="415"/>
      <c r="G742" s="415"/>
      <c r="H742" s="415"/>
      <c r="K742" s="419"/>
    </row>
    <row r="743" spans="1:11" s="417" customFormat="1" x14ac:dyDescent="0.25">
      <c r="A743" s="416"/>
      <c r="C743" s="418"/>
      <c r="D743" s="415"/>
      <c r="E743" s="415"/>
      <c r="F743" s="415"/>
      <c r="G743" s="415"/>
      <c r="H743" s="415"/>
      <c r="K743" s="419"/>
    </row>
    <row r="744" spans="1:11" s="417" customFormat="1" x14ac:dyDescent="0.25">
      <c r="A744" s="416"/>
      <c r="C744" s="418"/>
      <c r="D744" s="415"/>
      <c r="E744" s="415"/>
      <c r="F744" s="415"/>
      <c r="G744" s="415"/>
      <c r="H744" s="415"/>
      <c r="K744" s="419"/>
    </row>
    <row r="745" spans="1:11" s="417" customFormat="1" x14ac:dyDescent="0.25">
      <c r="A745" s="416"/>
      <c r="C745" s="418"/>
      <c r="D745" s="415"/>
      <c r="E745" s="415"/>
      <c r="F745" s="415"/>
      <c r="G745" s="415"/>
      <c r="H745" s="415"/>
      <c r="K745" s="419"/>
    </row>
    <row r="746" spans="1:11" s="417" customFormat="1" x14ac:dyDescent="0.25">
      <c r="A746" s="416"/>
      <c r="C746" s="418"/>
      <c r="D746" s="415"/>
      <c r="E746" s="415"/>
      <c r="F746" s="415"/>
      <c r="G746" s="415"/>
      <c r="H746" s="415"/>
      <c r="K746" s="419"/>
    </row>
    <row r="747" spans="1:11" s="417" customFormat="1" x14ac:dyDescent="0.25">
      <c r="A747" s="416"/>
      <c r="C747" s="418"/>
      <c r="D747" s="415"/>
      <c r="E747" s="415"/>
      <c r="F747" s="415"/>
      <c r="G747" s="415"/>
      <c r="H747" s="415"/>
      <c r="K747" s="419"/>
    </row>
    <row r="748" spans="1:11" s="417" customFormat="1" x14ac:dyDescent="0.25">
      <c r="A748" s="416"/>
      <c r="C748" s="418"/>
      <c r="D748" s="415"/>
      <c r="E748" s="415"/>
      <c r="F748" s="415"/>
      <c r="G748" s="415"/>
      <c r="H748" s="415"/>
      <c r="K748" s="419"/>
    </row>
    <row r="749" spans="1:11" s="417" customFormat="1" x14ac:dyDescent="0.25">
      <c r="A749" s="416"/>
      <c r="C749" s="418"/>
      <c r="D749" s="415"/>
      <c r="E749" s="415"/>
      <c r="F749" s="415"/>
      <c r="G749" s="415"/>
      <c r="H749" s="415"/>
      <c r="K749" s="419"/>
    </row>
    <row r="750" spans="1:11" s="417" customFormat="1" x14ac:dyDescent="0.25">
      <c r="A750" s="416"/>
      <c r="C750" s="418"/>
      <c r="D750" s="415"/>
      <c r="E750" s="415"/>
      <c r="F750" s="415"/>
      <c r="G750" s="415"/>
      <c r="H750" s="415"/>
      <c r="K750" s="419"/>
    </row>
    <row r="751" spans="1:11" s="417" customFormat="1" x14ac:dyDescent="0.25">
      <c r="A751" s="416"/>
      <c r="C751" s="418"/>
      <c r="D751" s="415"/>
      <c r="E751" s="415"/>
      <c r="F751" s="415"/>
      <c r="G751" s="415"/>
      <c r="H751" s="415"/>
      <c r="K751" s="419"/>
    </row>
    <row r="752" spans="1:11" s="417" customFormat="1" x14ac:dyDescent="0.25">
      <c r="A752" s="416"/>
      <c r="C752" s="418"/>
      <c r="D752" s="415"/>
      <c r="E752" s="415"/>
      <c r="F752" s="415"/>
      <c r="G752" s="415"/>
      <c r="H752" s="415"/>
      <c r="K752" s="419"/>
    </row>
    <row r="753" spans="1:11" s="417" customFormat="1" x14ac:dyDescent="0.25">
      <c r="A753" s="416"/>
      <c r="C753" s="418"/>
      <c r="D753" s="415"/>
      <c r="E753" s="415"/>
      <c r="F753" s="415"/>
      <c r="G753" s="415"/>
      <c r="H753" s="415"/>
      <c r="K753" s="419"/>
    </row>
    <row r="754" spans="1:11" s="417" customFormat="1" x14ac:dyDescent="0.25">
      <c r="A754" s="416"/>
      <c r="C754" s="418"/>
      <c r="D754" s="415"/>
      <c r="E754" s="415"/>
      <c r="F754" s="415"/>
      <c r="G754" s="415"/>
      <c r="H754" s="415"/>
      <c r="K754" s="419"/>
    </row>
    <row r="755" spans="1:11" s="417" customFormat="1" x14ac:dyDescent="0.25">
      <c r="A755" s="416"/>
      <c r="C755" s="418"/>
      <c r="D755" s="415"/>
      <c r="E755" s="415"/>
      <c r="F755" s="415"/>
      <c r="G755" s="415"/>
      <c r="H755" s="415"/>
      <c r="K755" s="419"/>
    </row>
    <row r="756" spans="1:11" s="417" customFormat="1" x14ac:dyDescent="0.25">
      <c r="A756" s="416"/>
      <c r="C756" s="418"/>
      <c r="D756" s="415"/>
      <c r="E756" s="415"/>
      <c r="F756" s="415"/>
      <c r="G756" s="415"/>
      <c r="H756" s="415"/>
      <c r="K756" s="419"/>
    </row>
    <row r="757" spans="1:11" s="417" customFormat="1" x14ac:dyDescent="0.25">
      <c r="A757" s="416"/>
      <c r="C757" s="418"/>
      <c r="D757" s="415"/>
      <c r="E757" s="415"/>
      <c r="F757" s="415"/>
      <c r="G757" s="415"/>
      <c r="H757" s="415"/>
      <c r="K757" s="419"/>
    </row>
    <row r="758" spans="1:11" s="417" customFormat="1" x14ac:dyDescent="0.25">
      <c r="A758" s="416"/>
      <c r="C758" s="418"/>
      <c r="D758" s="415"/>
      <c r="E758" s="415"/>
      <c r="F758" s="415"/>
      <c r="G758" s="415"/>
      <c r="H758" s="415"/>
      <c r="K758" s="419"/>
    </row>
    <row r="759" spans="1:11" s="417" customFormat="1" x14ac:dyDescent="0.25">
      <c r="A759" s="416"/>
      <c r="C759" s="418"/>
      <c r="D759" s="415"/>
      <c r="E759" s="415"/>
      <c r="F759" s="415"/>
      <c r="G759" s="415"/>
      <c r="H759" s="415"/>
      <c r="K759" s="419"/>
    </row>
    <row r="760" spans="1:11" s="417" customFormat="1" x14ac:dyDescent="0.25">
      <c r="A760" s="416"/>
      <c r="C760" s="418"/>
      <c r="D760" s="415"/>
      <c r="E760" s="415"/>
      <c r="F760" s="415"/>
      <c r="G760" s="415"/>
      <c r="H760" s="415"/>
      <c r="K760" s="419"/>
    </row>
    <row r="761" spans="1:11" s="417" customFormat="1" x14ac:dyDescent="0.25">
      <c r="A761" s="416"/>
      <c r="C761" s="418"/>
      <c r="D761" s="415"/>
      <c r="E761" s="415"/>
      <c r="F761" s="415"/>
      <c r="G761" s="415"/>
      <c r="H761" s="415"/>
      <c r="K761" s="419"/>
    </row>
    <row r="762" spans="1:11" s="417" customFormat="1" x14ac:dyDescent="0.25">
      <c r="A762" s="416"/>
      <c r="C762" s="418"/>
      <c r="D762" s="415"/>
      <c r="E762" s="415"/>
      <c r="F762" s="415"/>
      <c r="G762" s="415"/>
      <c r="H762" s="415"/>
      <c r="K762" s="419"/>
    </row>
    <row r="763" spans="1:11" s="417" customFormat="1" x14ac:dyDescent="0.25">
      <c r="A763" s="416"/>
      <c r="C763" s="418"/>
      <c r="D763" s="415"/>
      <c r="E763" s="415"/>
      <c r="F763" s="415"/>
      <c r="G763" s="415"/>
      <c r="H763" s="415"/>
      <c r="K763" s="419"/>
    </row>
    <row r="764" spans="1:11" s="417" customFormat="1" x14ac:dyDescent="0.25">
      <c r="A764" s="416"/>
      <c r="C764" s="418"/>
      <c r="D764" s="415"/>
      <c r="E764" s="415"/>
      <c r="F764" s="415"/>
      <c r="G764" s="415"/>
      <c r="H764" s="415"/>
      <c r="K764" s="419"/>
    </row>
    <row r="765" spans="1:11" s="417" customFormat="1" x14ac:dyDescent="0.25">
      <c r="A765" s="416"/>
      <c r="C765" s="418"/>
      <c r="D765" s="415"/>
      <c r="E765" s="415"/>
      <c r="F765" s="415"/>
      <c r="G765" s="415"/>
      <c r="H765" s="415"/>
      <c r="K765" s="419"/>
    </row>
    <row r="766" spans="1:11" s="417" customFormat="1" x14ac:dyDescent="0.25">
      <c r="A766" s="416"/>
      <c r="C766" s="418"/>
      <c r="D766" s="415"/>
      <c r="E766" s="415"/>
      <c r="F766" s="415"/>
      <c r="G766" s="415"/>
      <c r="H766" s="415"/>
      <c r="K766" s="419"/>
    </row>
    <row r="767" spans="1:11" s="417" customFormat="1" x14ac:dyDescent="0.25">
      <c r="A767" s="416"/>
      <c r="C767" s="418"/>
      <c r="D767" s="415"/>
      <c r="E767" s="415"/>
      <c r="F767" s="415"/>
      <c r="G767" s="415"/>
      <c r="H767" s="415"/>
      <c r="K767" s="419"/>
    </row>
    <row r="768" spans="1:11" s="417" customFormat="1" x14ac:dyDescent="0.25">
      <c r="A768" s="416"/>
      <c r="C768" s="418"/>
      <c r="D768" s="415"/>
      <c r="E768" s="415"/>
      <c r="F768" s="415"/>
      <c r="G768" s="415"/>
      <c r="H768" s="415"/>
      <c r="K768" s="419"/>
    </row>
    <row r="769" spans="1:11" s="417" customFormat="1" x14ac:dyDescent="0.25">
      <c r="A769" s="416"/>
      <c r="C769" s="418"/>
      <c r="D769" s="415"/>
      <c r="E769" s="415"/>
      <c r="F769" s="415"/>
      <c r="G769" s="415"/>
      <c r="H769" s="415"/>
      <c r="K769" s="419"/>
    </row>
    <row r="770" spans="1:11" s="417" customFormat="1" x14ac:dyDescent="0.25">
      <c r="A770" s="416"/>
      <c r="C770" s="418"/>
      <c r="D770" s="415"/>
      <c r="E770" s="415"/>
      <c r="F770" s="415"/>
      <c r="G770" s="415"/>
      <c r="H770" s="415"/>
      <c r="K770" s="419"/>
    </row>
    <row r="771" spans="1:11" s="417" customFormat="1" x14ac:dyDescent="0.25">
      <c r="A771" s="416"/>
      <c r="C771" s="418"/>
      <c r="D771" s="415"/>
      <c r="E771" s="415"/>
      <c r="F771" s="415"/>
      <c r="G771" s="415"/>
      <c r="H771" s="415"/>
      <c r="K771" s="419"/>
    </row>
    <row r="772" spans="1:11" s="417" customFormat="1" x14ac:dyDescent="0.25">
      <c r="A772" s="416"/>
      <c r="C772" s="418"/>
      <c r="D772" s="415"/>
      <c r="E772" s="415"/>
      <c r="F772" s="415"/>
      <c r="G772" s="415"/>
      <c r="H772" s="415"/>
      <c r="K772" s="419"/>
    </row>
    <row r="773" spans="1:11" s="417" customFormat="1" x14ac:dyDescent="0.25">
      <c r="A773" s="416"/>
      <c r="C773" s="418"/>
      <c r="D773" s="415"/>
      <c r="E773" s="415"/>
      <c r="F773" s="415"/>
      <c r="G773" s="415"/>
      <c r="H773" s="415"/>
      <c r="K773" s="419"/>
    </row>
    <row r="774" spans="1:11" s="417" customFormat="1" x14ac:dyDescent="0.25">
      <c r="A774" s="416"/>
      <c r="C774" s="418"/>
      <c r="D774" s="415"/>
      <c r="E774" s="415"/>
      <c r="F774" s="415"/>
      <c r="G774" s="415"/>
      <c r="H774" s="415"/>
      <c r="K774" s="419"/>
    </row>
    <row r="775" spans="1:11" s="417" customFormat="1" x14ac:dyDescent="0.25">
      <c r="A775" s="416"/>
      <c r="C775" s="418"/>
      <c r="D775" s="415"/>
      <c r="E775" s="415"/>
      <c r="F775" s="415"/>
      <c r="G775" s="415"/>
      <c r="H775" s="415"/>
      <c r="K775" s="419"/>
    </row>
    <row r="776" spans="1:11" s="417" customFormat="1" x14ac:dyDescent="0.25">
      <c r="A776" s="416"/>
      <c r="C776" s="418"/>
      <c r="D776" s="415"/>
      <c r="E776" s="415"/>
      <c r="F776" s="415"/>
      <c r="G776" s="415"/>
      <c r="H776" s="415"/>
      <c r="K776" s="419"/>
    </row>
    <row r="777" spans="1:11" s="417" customFormat="1" x14ac:dyDescent="0.25">
      <c r="A777" s="416"/>
      <c r="C777" s="418"/>
      <c r="D777" s="415"/>
      <c r="E777" s="415"/>
      <c r="F777" s="415"/>
      <c r="G777" s="415"/>
      <c r="H777" s="415"/>
      <c r="K777" s="419"/>
    </row>
    <row r="778" spans="1:11" s="417" customFormat="1" x14ac:dyDescent="0.25">
      <c r="A778" s="416"/>
      <c r="C778" s="418"/>
      <c r="D778" s="415"/>
      <c r="E778" s="415"/>
      <c r="F778" s="415"/>
      <c r="G778" s="415"/>
      <c r="H778" s="415"/>
      <c r="K778" s="419"/>
    </row>
    <row r="779" spans="1:11" s="417" customFormat="1" x14ac:dyDescent="0.25">
      <c r="A779" s="416"/>
      <c r="C779" s="418"/>
      <c r="D779" s="415"/>
      <c r="E779" s="415"/>
      <c r="F779" s="415"/>
      <c r="G779" s="415"/>
      <c r="H779" s="415"/>
      <c r="K779" s="419"/>
    </row>
    <row r="780" spans="1:11" s="417" customFormat="1" x14ac:dyDescent="0.25">
      <c r="A780" s="416"/>
      <c r="C780" s="418"/>
      <c r="D780" s="415"/>
      <c r="E780" s="415"/>
      <c r="F780" s="415"/>
      <c r="G780" s="415"/>
      <c r="H780" s="415"/>
      <c r="K780" s="419"/>
    </row>
    <row r="781" spans="1:11" s="417" customFormat="1" x14ac:dyDescent="0.25">
      <c r="A781" s="416"/>
      <c r="C781" s="418"/>
      <c r="D781" s="415"/>
      <c r="E781" s="415"/>
      <c r="F781" s="415"/>
      <c r="G781" s="415"/>
      <c r="H781" s="415"/>
      <c r="K781" s="419"/>
    </row>
    <row r="782" spans="1:11" s="417" customFormat="1" x14ac:dyDescent="0.25">
      <c r="A782" s="416"/>
      <c r="C782" s="418"/>
      <c r="D782" s="415"/>
      <c r="E782" s="415"/>
      <c r="F782" s="415"/>
      <c r="G782" s="415"/>
      <c r="H782" s="415"/>
      <c r="K782" s="419"/>
    </row>
    <row r="783" spans="1:11" s="417" customFormat="1" x14ac:dyDescent="0.25">
      <c r="A783" s="416"/>
      <c r="C783" s="418"/>
      <c r="D783" s="415"/>
      <c r="E783" s="415"/>
      <c r="F783" s="415"/>
      <c r="G783" s="415"/>
      <c r="H783" s="415"/>
      <c r="K783" s="419"/>
    </row>
    <row r="784" spans="1:11" s="417" customFormat="1" x14ac:dyDescent="0.25">
      <c r="A784" s="416"/>
      <c r="C784" s="418"/>
      <c r="D784" s="415"/>
      <c r="E784" s="415"/>
      <c r="F784" s="415"/>
      <c r="G784" s="415"/>
      <c r="H784" s="415"/>
      <c r="K784" s="419"/>
    </row>
    <row r="785" spans="1:11" s="417" customFormat="1" x14ac:dyDescent="0.25">
      <c r="A785" s="416"/>
      <c r="C785" s="418"/>
      <c r="D785" s="415"/>
      <c r="E785" s="415"/>
      <c r="F785" s="415"/>
      <c r="G785" s="415"/>
      <c r="H785" s="415"/>
      <c r="K785" s="419"/>
    </row>
    <row r="786" spans="1:11" s="417" customFormat="1" x14ac:dyDescent="0.25">
      <c r="A786" s="416"/>
      <c r="C786" s="418"/>
      <c r="D786" s="415"/>
      <c r="E786" s="415"/>
      <c r="F786" s="415"/>
      <c r="G786" s="415"/>
      <c r="H786" s="415"/>
      <c r="K786" s="419"/>
    </row>
    <row r="787" spans="1:11" s="417" customFormat="1" x14ac:dyDescent="0.25">
      <c r="A787" s="416"/>
      <c r="C787" s="418"/>
      <c r="D787" s="415"/>
      <c r="E787" s="415"/>
      <c r="F787" s="415"/>
      <c r="G787" s="415"/>
      <c r="H787" s="415"/>
      <c r="K787" s="419"/>
    </row>
    <row r="788" spans="1:11" s="417" customFormat="1" x14ac:dyDescent="0.25">
      <c r="A788" s="416"/>
      <c r="C788" s="418"/>
      <c r="D788" s="415"/>
      <c r="E788" s="415"/>
      <c r="F788" s="415"/>
      <c r="G788" s="415"/>
      <c r="H788" s="415"/>
      <c r="K788" s="419"/>
    </row>
    <row r="789" spans="1:11" s="417" customFormat="1" x14ac:dyDescent="0.25">
      <c r="A789" s="416"/>
      <c r="C789" s="418"/>
      <c r="D789" s="415"/>
      <c r="E789" s="415"/>
      <c r="F789" s="415"/>
      <c r="G789" s="415"/>
      <c r="H789" s="415"/>
      <c r="K789" s="419"/>
    </row>
    <row r="790" spans="1:11" s="417" customFormat="1" x14ac:dyDescent="0.25">
      <c r="A790" s="416"/>
      <c r="C790" s="418"/>
      <c r="D790" s="415"/>
      <c r="E790" s="415"/>
      <c r="F790" s="415"/>
      <c r="G790" s="415"/>
      <c r="H790" s="415"/>
      <c r="K790" s="419"/>
    </row>
    <row r="791" spans="1:11" s="417" customFormat="1" x14ac:dyDescent="0.25">
      <c r="A791" s="416"/>
      <c r="C791" s="418"/>
      <c r="D791" s="415"/>
      <c r="E791" s="415"/>
      <c r="F791" s="415"/>
      <c r="G791" s="415"/>
      <c r="H791" s="415"/>
      <c r="K791" s="419"/>
    </row>
    <row r="792" spans="1:11" s="417" customFormat="1" x14ac:dyDescent="0.25">
      <c r="A792" s="416"/>
      <c r="C792" s="418"/>
      <c r="D792" s="415"/>
      <c r="E792" s="415"/>
      <c r="F792" s="415"/>
      <c r="G792" s="415"/>
      <c r="H792" s="415"/>
      <c r="K792" s="419"/>
    </row>
    <row r="793" spans="1:11" s="417" customFormat="1" x14ac:dyDescent="0.25">
      <c r="A793" s="416"/>
      <c r="C793" s="418"/>
      <c r="D793" s="415"/>
      <c r="E793" s="415"/>
      <c r="F793" s="415"/>
      <c r="G793" s="415"/>
      <c r="H793" s="415"/>
      <c r="K793" s="419"/>
    </row>
    <row r="794" spans="1:11" s="417" customFormat="1" x14ac:dyDescent="0.25">
      <c r="A794" s="416"/>
      <c r="C794" s="418"/>
      <c r="D794" s="415"/>
      <c r="E794" s="415"/>
      <c r="F794" s="415"/>
      <c r="G794" s="415"/>
      <c r="H794" s="415"/>
      <c r="K794" s="419"/>
    </row>
    <row r="795" spans="1:11" s="417" customFormat="1" x14ac:dyDescent="0.25">
      <c r="A795" s="416"/>
      <c r="C795" s="418"/>
      <c r="D795" s="415"/>
      <c r="E795" s="415"/>
      <c r="F795" s="415"/>
      <c r="G795" s="415"/>
      <c r="H795" s="415"/>
      <c r="K795" s="419"/>
    </row>
    <row r="796" spans="1:11" s="417" customFormat="1" x14ac:dyDescent="0.25">
      <c r="A796" s="416"/>
      <c r="C796" s="418"/>
      <c r="D796" s="415"/>
      <c r="E796" s="415"/>
      <c r="F796" s="415"/>
      <c r="G796" s="415"/>
      <c r="H796" s="415"/>
      <c r="K796" s="419"/>
    </row>
    <row r="797" spans="1:11" s="417" customFormat="1" x14ac:dyDescent="0.25">
      <c r="A797" s="416"/>
      <c r="C797" s="418"/>
      <c r="D797" s="415"/>
      <c r="E797" s="415"/>
      <c r="F797" s="415"/>
      <c r="G797" s="415"/>
      <c r="H797" s="415"/>
      <c r="K797" s="419"/>
    </row>
    <row r="798" spans="1:11" s="417" customFormat="1" x14ac:dyDescent="0.25">
      <c r="A798" s="416"/>
      <c r="C798" s="418"/>
      <c r="D798" s="415"/>
      <c r="E798" s="415"/>
      <c r="F798" s="415"/>
      <c r="G798" s="415"/>
      <c r="H798" s="415"/>
      <c r="K798" s="419"/>
    </row>
    <row r="799" spans="1:11" s="417" customFormat="1" x14ac:dyDescent="0.25">
      <c r="A799" s="416"/>
      <c r="C799" s="418"/>
      <c r="D799" s="415"/>
      <c r="E799" s="415"/>
      <c r="F799" s="415"/>
      <c r="G799" s="415"/>
      <c r="H799" s="415"/>
      <c r="K799" s="419"/>
    </row>
    <row r="800" spans="1:11" s="417" customFormat="1" x14ac:dyDescent="0.25">
      <c r="A800" s="416"/>
      <c r="C800" s="418"/>
      <c r="D800" s="415"/>
      <c r="E800" s="415"/>
      <c r="F800" s="415"/>
      <c r="G800" s="415"/>
      <c r="H800" s="415"/>
      <c r="K800" s="419"/>
    </row>
    <row r="801" spans="1:11" s="417" customFormat="1" x14ac:dyDescent="0.25">
      <c r="A801" s="416"/>
      <c r="C801" s="418"/>
      <c r="D801" s="415"/>
      <c r="E801" s="415"/>
      <c r="F801" s="415"/>
      <c r="G801" s="415"/>
      <c r="H801" s="415"/>
      <c r="K801" s="419"/>
    </row>
    <row r="802" spans="1:11" s="417" customFormat="1" x14ac:dyDescent="0.25">
      <c r="A802" s="416"/>
      <c r="C802" s="418"/>
      <c r="D802" s="415"/>
      <c r="E802" s="415"/>
      <c r="F802" s="415"/>
      <c r="G802" s="415"/>
      <c r="H802" s="415"/>
      <c r="K802" s="419"/>
    </row>
    <row r="803" spans="1:11" s="417" customFormat="1" x14ac:dyDescent="0.25">
      <c r="A803" s="416"/>
      <c r="C803" s="418"/>
      <c r="D803" s="415"/>
      <c r="E803" s="415"/>
      <c r="F803" s="415"/>
      <c r="G803" s="415"/>
      <c r="H803" s="415"/>
      <c r="K803" s="419"/>
    </row>
    <row r="804" spans="1:11" s="417" customFormat="1" x14ac:dyDescent="0.25">
      <c r="A804" s="416"/>
      <c r="C804" s="418"/>
      <c r="D804" s="415"/>
      <c r="E804" s="415"/>
      <c r="F804" s="415"/>
      <c r="G804" s="415"/>
      <c r="H804" s="415"/>
      <c r="K804" s="419"/>
    </row>
    <row r="805" spans="1:11" s="417" customFormat="1" x14ac:dyDescent="0.25">
      <c r="A805" s="416"/>
      <c r="C805" s="418"/>
      <c r="D805" s="415"/>
      <c r="E805" s="415"/>
      <c r="F805" s="415"/>
      <c r="G805" s="415"/>
      <c r="H805" s="415"/>
      <c r="K805" s="419"/>
    </row>
    <row r="806" spans="1:11" s="417" customFormat="1" x14ac:dyDescent="0.25">
      <c r="A806" s="416"/>
      <c r="C806" s="418"/>
      <c r="D806" s="415"/>
      <c r="E806" s="415"/>
      <c r="F806" s="415"/>
      <c r="G806" s="415"/>
      <c r="H806" s="415"/>
      <c r="K806" s="419"/>
    </row>
    <row r="807" spans="1:11" s="417" customFormat="1" x14ac:dyDescent="0.25">
      <c r="A807" s="416"/>
      <c r="C807" s="418"/>
      <c r="D807" s="415"/>
      <c r="E807" s="415"/>
      <c r="F807" s="415"/>
      <c r="G807" s="415"/>
      <c r="H807" s="415"/>
      <c r="K807" s="419"/>
    </row>
    <row r="808" spans="1:11" s="417" customFormat="1" x14ac:dyDescent="0.25">
      <c r="A808" s="416"/>
      <c r="C808" s="418"/>
      <c r="D808" s="415"/>
      <c r="E808" s="415"/>
      <c r="F808" s="415"/>
      <c r="G808" s="415"/>
      <c r="H808" s="415"/>
      <c r="K808" s="419"/>
    </row>
    <row r="809" spans="1:11" s="417" customFormat="1" x14ac:dyDescent="0.25">
      <c r="A809" s="416"/>
      <c r="C809" s="418"/>
      <c r="D809" s="415"/>
      <c r="E809" s="415"/>
      <c r="F809" s="415"/>
      <c r="G809" s="415"/>
      <c r="H809" s="415"/>
      <c r="K809" s="419"/>
    </row>
    <row r="810" spans="1:11" s="417" customFormat="1" x14ac:dyDescent="0.25">
      <c r="A810" s="416"/>
      <c r="C810" s="418"/>
      <c r="D810" s="415"/>
      <c r="E810" s="415"/>
      <c r="F810" s="415"/>
      <c r="G810" s="415"/>
      <c r="H810" s="415"/>
      <c r="K810" s="419"/>
    </row>
    <row r="811" spans="1:11" s="417" customFormat="1" x14ac:dyDescent="0.25">
      <c r="A811" s="416"/>
      <c r="C811" s="418"/>
      <c r="D811" s="415"/>
      <c r="E811" s="415"/>
      <c r="F811" s="415"/>
      <c r="G811" s="415"/>
      <c r="H811" s="415"/>
      <c r="K811" s="419"/>
    </row>
    <row r="812" spans="1:11" s="417" customFormat="1" x14ac:dyDescent="0.25">
      <c r="A812" s="416"/>
      <c r="C812" s="418"/>
      <c r="D812" s="415"/>
      <c r="E812" s="415"/>
      <c r="F812" s="415"/>
      <c r="G812" s="415"/>
      <c r="H812" s="415"/>
      <c r="K812" s="419"/>
    </row>
    <row r="813" spans="1:11" s="417" customFormat="1" x14ac:dyDescent="0.25">
      <c r="A813" s="416"/>
      <c r="C813" s="418"/>
      <c r="D813" s="415"/>
      <c r="E813" s="415"/>
      <c r="F813" s="415"/>
      <c r="G813" s="415"/>
      <c r="H813" s="415"/>
      <c r="K813" s="419"/>
    </row>
    <row r="814" spans="1:11" s="417" customFormat="1" x14ac:dyDescent="0.25">
      <c r="A814" s="416"/>
      <c r="C814" s="418"/>
      <c r="D814" s="415"/>
      <c r="E814" s="415"/>
      <c r="F814" s="415"/>
      <c r="G814" s="415"/>
      <c r="H814" s="415"/>
      <c r="K814" s="419"/>
    </row>
    <row r="815" spans="1:11" s="417" customFormat="1" x14ac:dyDescent="0.25">
      <c r="A815" s="416"/>
      <c r="C815" s="418"/>
      <c r="D815" s="415"/>
      <c r="E815" s="415"/>
      <c r="F815" s="415"/>
      <c r="G815" s="415"/>
      <c r="H815" s="415"/>
      <c r="K815" s="419"/>
    </row>
    <row r="816" spans="1:11" s="417" customFormat="1" x14ac:dyDescent="0.25">
      <c r="A816" s="416"/>
      <c r="C816" s="418"/>
      <c r="D816" s="415"/>
      <c r="E816" s="415"/>
      <c r="F816" s="415"/>
      <c r="G816" s="415"/>
      <c r="H816" s="415"/>
      <c r="K816" s="419"/>
    </row>
    <row r="817" spans="1:11" s="417" customFormat="1" x14ac:dyDescent="0.25">
      <c r="A817" s="416"/>
      <c r="C817" s="418"/>
      <c r="D817" s="415"/>
      <c r="E817" s="415"/>
      <c r="F817" s="415"/>
      <c r="G817" s="415"/>
      <c r="H817" s="415"/>
      <c r="K817" s="419"/>
    </row>
    <row r="818" spans="1:11" s="417" customFormat="1" x14ac:dyDescent="0.25">
      <c r="A818" s="416"/>
      <c r="C818" s="418"/>
      <c r="D818" s="415"/>
      <c r="E818" s="415"/>
      <c r="F818" s="415"/>
      <c r="G818" s="415"/>
      <c r="H818" s="415"/>
      <c r="K818" s="419"/>
    </row>
    <row r="819" spans="1:11" s="417" customFormat="1" x14ac:dyDescent="0.25">
      <c r="A819" s="416"/>
      <c r="C819" s="418"/>
      <c r="D819" s="415"/>
      <c r="E819" s="415"/>
      <c r="F819" s="415"/>
      <c r="G819" s="415"/>
      <c r="H819" s="415"/>
      <c r="K819" s="419"/>
    </row>
    <row r="820" spans="1:11" s="417" customFormat="1" x14ac:dyDescent="0.25">
      <c r="A820" s="416"/>
      <c r="C820" s="418"/>
      <c r="D820" s="415"/>
      <c r="E820" s="415"/>
      <c r="F820" s="415"/>
      <c r="G820" s="415"/>
      <c r="H820" s="415"/>
      <c r="K820" s="419"/>
    </row>
    <row r="821" spans="1:11" s="417" customFormat="1" x14ac:dyDescent="0.25">
      <c r="A821" s="416"/>
      <c r="C821" s="418"/>
      <c r="D821" s="415"/>
      <c r="E821" s="415"/>
      <c r="F821" s="415"/>
      <c r="G821" s="415"/>
      <c r="H821" s="415"/>
      <c r="K821" s="419"/>
    </row>
    <row r="822" spans="1:11" s="417" customFormat="1" x14ac:dyDescent="0.25">
      <c r="A822" s="416"/>
      <c r="C822" s="418"/>
      <c r="D822" s="415"/>
      <c r="E822" s="415"/>
      <c r="F822" s="415"/>
      <c r="G822" s="415"/>
      <c r="H822" s="415"/>
      <c r="K822" s="419"/>
    </row>
    <row r="823" spans="1:11" s="417" customFormat="1" x14ac:dyDescent="0.25">
      <c r="A823" s="416"/>
      <c r="C823" s="418"/>
      <c r="D823" s="415"/>
      <c r="E823" s="415"/>
      <c r="F823" s="415"/>
      <c r="G823" s="415"/>
      <c r="H823" s="415"/>
      <c r="K823" s="419"/>
    </row>
    <row r="824" spans="1:11" s="417" customFormat="1" x14ac:dyDescent="0.25">
      <c r="A824" s="416"/>
      <c r="C824" s="418"/>
      <c r="D824" s="415"/>
      <c r="E824" s="415"/>
      <c r="F824" s="415"/>
      <c r="G824" s="415"/>
      <c r="H824" s="415"/>
      <c r="K824" s="419"/>
    </row>
    <row r="825" spans="1:11" s="417" customFormat="1" x14ac:dyDescent="0.25">
      <c r="A825" s="416"/>
      <c r="C825" s="418"/>
      <c r="D825" s="415"/>
      <c r="E825" s="415"/>
      <c r="F825" s="415"/>
      <c r="G825" s="415"/>
      <c r="H825" s="415"/>
      <c r="K825" s="419"/>
    </row>
    <row r="826" spans="1:11" s="417" customFormat="1" x14ac:dyDescent="0.25">
      <c r="A826" s="416"/>
      <c r="C826" s="418"/>
      <c r="D826" s="415"/>
      <c r="E826" s="415"/>
      <c r="F826" s="415"/>
      <c r="G826" s="415"/>
      <c r="H826" s="415"/>
      <c r="K826" s="419"/>
    </row>
    <row r="827" spans="1:11" s="417" customFormat="1" x14ac:dyDescent="0.25">
      <c r="A827" s="416"/>
      <c r="C827" s="418"/>
      <c r="D827" s="415"/>
      <c r="E827" s="415"/>
      <c r="F827" s="415"/>
      <c r="G827" s="415"/>
      <c r="H827" s="415"/>
      <c r="K827" s="419"/>
    </row>
    <row r="828" spans="1:11" s="417" customFormat="1" x14ac:dyDescent="0.25">
      <c r="A828" s="416"/>
      <c r="C828" s="418"/>
      <c r="D828" s="415"/>
      <c r="E828" s="415"/>
      <c r="F828" s="415"/>
      <c r="G828" s="415"/>
      <c r="H828" s="415"/>
      <c r="K828" s="419"/>
    </row>
    <row r="829" spans="1:11" s="417" customFormat="1" x14ac:dyDescent="0.25">
      <c r="A829" s="416"/>
      <c r="C829" s="418"/>
      <c r="D829" s="415"/>
      <c r="E829" s="415"/>
      <c r="F829" s="415"/>
      <c r="G829" s="415"/>
      <c r="H829" s="415"/>
      <c r="K829" s="419"/>
    </row>
    <row r="830" spans="1:11" s="417" customFormat="1" x14ac:dyDescent="0.25">
      <c r="A830" s="416"/>
      <c r="C830" s="418"/>
      <c r="D830" s="415"/>
      <c r="E830" s="415"/>
      <c r="F830" s="415"/>
      <c r="G830" s="415"/>
      <c r="H830" s="415"/>
      <c r="K830" s="419"/>
    </row>
    <row r="831" spans="1:11" s="417" customFormat="1" x14ac:dyDescent="0.25">
      <c r="A831" s="416"/>
      <c r="C831" s="418"/>
      <c r="D831" s="415"/>
      <c r="E831" s="415"/>
      <c r="F831" s="415"/>
      <c r="G831" s="415"/>
      <c r="H831" s="415"/>
      <c r="K831" s="419"/>
    </row>
    <row r="832" spans="1:11" s="417" customFormat="1" x14ac:dyDescent="0.25">
      <c r="A832" s="416"/>
      <c r="C832" s="418"/>
      <c r="D832" s="415"/>
      <c r="E832" s="415"/>
      <c r="F832" s="415"/>
      <c r="G832" s="415"/>
      <c r="H832" s="415"/>
      <c r="K832" s="419"/>
    </row>
    <row r="833" spans="1:11" s="417" customFormat="1" x14ac:dyDescent="0.25">
      <c r="A833" s="416"/>
      <c r="C833" s="418"/>
      <c r="D833" s="415"/>
      <c r="E833" s="415"/>
      <c r="F833" s="415"/>
      <c r="G833" s="415"/>
      <c r="H833" s="415"/>
      <c r="K833" s="419"/>
    </row>
    <row r="834" spans="1:11" s="417" customFormat="1" x14ac:dyDescent="0.25">
      <c r="A834" s="416"/>
      <c r="C834" s="418"/>
      <c r="D834" s="415"/>
      <c r="E834" s="415"/>
      <c r="F834" s="415"/>
      <c r="G834" s="415"/>
      <c r="H834" s="415"/>
      <c r="K834" s="419"/>
    </row>
    <row r="835" spans="1:11" s="417" customFormat="1" x14ac:dyDescent="0.25">
      <c r="A835" s="416"/>
      <c r="C835" s="418"/>
      <c r="D835" s="415"/>
      <c r="E835" s="415"/>
      <c r="F835" s="415"/>
      <c r="G835" s="415"/>
      <c r="H835" s="415"/>
      <c r="K835" s="419"/>
    </row>
    <row r="836" spans="1:11" s="417" customFormat="1" x14ac:dyDescent="0.25">
      <c r="A836" s="416"/>
      <c r="C836" s="418"/>
      <c r="D836" s="415"/>
      <c r="E836" s="415"/>
      <c r="F836" s="415"/>
      <c r="G836" s="415"/>
      <c r="H836" s="415"/>
      <c r="K836" s="419"/>
    </row>
    <row r="837" spans="1:11" s="417" customFormat="1" x14ac:dyDescent="0.25">
      <c r="A837" s="416"/>
      <c r="C837" s="418"/>
      <c r="D837" s="415"/>
      <c r="E837" s="415"/>
      <c r="F837" s="415"/>
      <c r="G837" s="415"/>
      <c r="H837" s="415"/>
      <c r="K837" s="419"/>
    </row>
    <row r="838" spans="1:11" s="417" customFormat="1" x14ac:dyDescent="0.25">
      <c r="A838" s="416"/>
      <c r="C838" s="418"/>
      <c r="D838" s="415"/>
      <c r="E838" s="415"/>
      <c r="F838" s="415"/>
      <c r="G838" s="415"/>
      <c r="H838" s="415"/>
      <c r="K838" s="419"/>
    </row>
    <row r="839" spans="1:11" s="417" customFormat="1" x14ac:dyDescent="0.25">
      <c r="A839" s="416"/>
      <c r="C839" s="418"/>
      <c r="D839" s="415"/>
      <c r="E839" s="415"/>
      <c r="F839" s="415"/>
      <c r="G839" s="415"/>
      <c r="H839" s="415"/>
      <c r="K839" s="419"/>
    </row>
    <row r="840" spans="1:11" s="417" customFormat="1" x14ac:dyDescent="0.25">
      <c r="A840" s="416"/>
      <c r="C840" s="418"/>
      <c r="D840" s="415"/>
      <c r="E840" s="415"/>
      <c r="F840" s="415"/>
      <c r="G840" s="415"/>
      <c r="H840" s="415"/>
      <c r="K840" s="419"/>
    </row>
    <row r="841" spans="1:11" s="417" customFormat="1" x14ac:dyDescent="0.25">
      <c r="A841" s="416"/>
      <c r="C841" s="418"/>
      <c r="D841" s="415"/>
      <c r="E841" s="415"/>
      <c r="F841" s="415"/>
      <c r="G841" s="415"/>
      <c r="H841" s="415"/>
      <c r="K841" s="419"/>
    </row>
    <row r="842" spans="1:11" s="417" customFormat="1" x14ac:dyDescent="0.25">
      <c r="A842" s="416"/>
      <c r="C842" s="418"/>
      <c r="D842" s="415"/>
      <c r="E842" s="415"/>
      <c r="F842" s="415"/>
      <c r="G842" s="415"/>
      <c r="H842" s="415"/>
      <c r="K842" s="419"/>
    </row>
    <row r="843" spans="1:11" s="417" customFormat="1" x14ac:dyDescent="0.25">
      <c r="A843" s="416"/>
      <c r="C843" s="418"/>
      <c r="D843" s="415"/>
      <c r="E843" s="415"/>
      <c r="F843" s="415"/>
      <c r="G843" s="415"/>
      <c r="H843" s="415"/>
      <c r="K843" s="419"/>
    </row>
    <row r="844" spans="1:11" s="417" customFormat="1" x14ac:dyDescent="0.25">
      <c r="A844" s="416"/>
      <c r="C844" s="418"/>
      <c r="D844" s="415"/>
      <c r="E844" s="415"/>
      <c r="F844" s="415"/>
      <c r="G844" s="415"/>
      <c r="H844" s="415"/>
      <c r="K844" s="419"/>
    </row>
    <row r="845" spans="1:11" s="417" customFormat="1" x14ac:dyDescent="0.25">
      <c r="A845" s="416"/>
      <c r="C845" s="418"/>
      <c r="D845" s="415"/>
      <c r="E845" s="415"/>
      <c r="F845" s="415"/>
      <c r="G845" s="415"/>
      <c r="H845" s="415"/>
      <c r="K845" s="419"/>
    </row>
    <row r="846" spans="1:11" s="417" customFormat="1" x14ac:dyDescent="0.25">
      <c r="A846" s="416"/>
      <c r="C846" s="418"/>
      <c r="D846" s="415"/>
      <c r="E846" s="415"/>
      <c r="F846" s="415"/>
      <c r="G846" s="415"/>
      <c r="H846" s="415"/>
      <c r="K846" s="419"/>
    </row>
    <row r="847" spans="1:11" s="417" customFormat="1" x14ac:dyDescent="0.25">
      <c r="A847" s="416"/>
      <c r="C847" s="418"/>
      <c r="D847" s="415"/>
      <c r="E847" s="415"/>
      <c r="F847" s="415"/>
      <c r="G847" s="415"/>
      <c r="H847" s="415"/>
      <c r="K847" s="419"/>
    </row>
    <row r="848" spans="1:11" s="417" customFormat="1" x14ac:dyDescent="0.25">
      <c r="A848" s="416"/>
      <c r="C848" s="418"/>
      <c r="D848" s="415"/>
      <c r="E848" s="415"/>
      <c r="F848" s="415"/>
      <c r="G848" s="415"/>
      <c r="H848" s="415"/>
      <c r="K848" s="419"/>
    </row>
    <row r="849" spans="1:11" s="417" customFormat="1" x14ac:dyDescent="0.25">
      <c r="A849" s="416"/>
      <c r="C849" s="418"/>
      <c r="D849" s="415"/>
      <c r="E849" s="415"/>
      <c r="F849" s="415"/>
      <c r="G849" s="415"/>
      <c r="H849" s="415"/>
      <c r="K849" s="419"/>
    </row>
    <row r="850" spans="1:11" s="417" customFormat="1" x14ac:dyDescent="0.25">
      <c r="A850" s="416"/>
      <c r="C850" s="418"/>
      <c r="D850" s="415"/>
      <c r="E850" s="415"/>
      <c r="F850" s="415"/>
      <c r="G850" s="415"/>
      <c r="H850" s="415"/>
      <c r="K850" s="419"/>
    </row>
    <row r="851" spans="1:11" s="417" customFormat="1" x14ac:dyDescent="0.25">
      <c r="A851" s="416"/>
      <c r="C851" s="418"/>
      <c r="D851" s="415"/>
      <c r="E851" s="415"/>
      <c r="F851" s="415"/>
      <c r="G851" s="415"/>
      <c r="H851" s="415"/>
      <c r="K851" s="419"/>
    </row>
    <row r="852" spans="1:11" s="417" customFormat="1" x14ac:dyDescent="0.25">
      <c r="A852" s="416"/>
      <c r="C852" s="418"/>
      <c r="D852" s="415"/>
      <c r="E852" s="415"/>
      <c r="F852" s="415"/>
      <c r="G852" s="415"/>
      <c r="H852" s="415"/>
      <c r="K852" s="419"/>
    </row>
    <row r="853" spans="1:11" s="417" customFormat="1" x14ac:dyDescent="0.25">
      <c r="A853" s="416"/>
      <c r="C853" s="418"/>
      <c r="D853" s="415"/>
      <c r="E853" s="415"/>
      <c r="F853" s="415"/>
      <c r="G853" s="415"/>
      <c r="H853" s="415"/>
      <c r="K853" s="419"/>
    </row>
    <row r="854" spans="1:11" s="417" customFormat="1" x14ac:dyDescent="0.25">
      <c r="A854" s="416"/>
      <c r="C854" s="418"/>
      <c r="D854" s="415"/>
      <c r="E854" s="415"/>
      <c r="F854" s="415"/>
      <c r="G854" s="415"/>
      <c r="H854" s="415"/>
      <c r="K854" s="419"/>
    </row>
    <row r="855" spans="1:11" s="417" customFormat="1" x14ac:dyDescent="0.25">
      <c r="A855" s="416"/>
      <c r="C855" s="418"/>
      <c r="D855" s="415"/>
      <c r="E855" s="415"/>
      <c r="F855" s="415"/>
      <c r="G855" s="415"/>
      <c r="H855" s="415"/>
      <c r="K855" s="419"/>
    </row>
    <row r="856" spans="1:11" s="417" customFormat="1" x14ac:dyDescent="0.25">
      <c r="A856" s="416"/>
      <c r="C856" s="418"/>
      <c r="D856" s="415"/>
      <c r="E856" s="415"/>
      <c r="F856" s="415"/>
      <c r="G856" s="415"/>
      <c r="H856" s="415"/>
      <c r="K856" s="419"/>
    </row>
    <row r="857" spans="1:11" s="417" customFormat="1" x14ac:dyDescent="0.25">
      <c r="A857" s="416"/>
      <c r="C857" s="418"/>
      <c r="D857" s="415"/>
      <c r="E857" s="415"/>
      <c r="F857" s="415"/>
      <c r="G857" s="415"/>
      <c r="H857" s="415"/>
      <c r="K857" s="419"/>
    </row>
    <row r="858" spans="1:11" s="417" customFormat="1" x14ac:dyDescent="0.25">
      <c r="A858" s="416"/>
      <c r="C858" s="418"/>
      <c r="D858" s="415"/>
      <c r="E858" s="415"/>
      <c r="F858" s="415"/>
      <c r="G858" s="415"/>
      <c r="H858" s="415"/>
      <c r="K858" s="419"/>
    </row>
    <row r="859" spans="1:11" s="417" customFormat="1" x14ac:dyDescent="0.25">
      <c r="A859" s="416"/>
      <c r="C859" s="418"/>
      <c r="D859" s="415"/>
      <c r="E859" s="415"/>
      <c r="F859" s="415"/>
      <c r="G859" s="415"/>
      <c r="H859" s="415"/>
      <c r="K859" s="419"/>
    </row>
    <row r="860" spans="1:11" s="417" customFormat="1" x14ac:dyDescent="0.25">
      <c r="A860" s="416"/>
      <c r="C860" s="418"/>
      <c r="D860" s="415"/>
      <c r="E860" s="415"/>
      <c r="F860" s="415"/>
      <c r="G860" s="415"/>
      <c r="H860" s="415"/>
      <c r="K860" s="419"/>
    </row>
    <row r="861" spans="1:11" s="417" customFormat="1" x14ac:dyDescent="0.25">
      <c r="A861" s="416"/>
      <c r="C861" s="418"/>
      <c r="D861" s="415"/>
      <c r="E861" s="415"/>
      <c r="F861" s="415"/>
      <c r="G861" s="415"/>
      <c r="H861" s="415"/>
      <c r="K861" s="419"/>
    </row>
    <row r="862" spans="1:11" s="417" customFormat="1" x14ac:dyDescent="0.25">
      <c r="A862" s="416"/>
      <c r="C862" s="418"/>
      <c r="D862" s="415"/>
      <c r="E862" s="415"/>
      <c r="F862" s="415"/>
      <c r="G862" s="415"/>
      <c r="H862" s="415"/>
      <c r="K862" s="419"/>
    </row>
    <row r="863" spans="1:11" s="417" customFormat="1" x14ac:dyDescent="0.25">
      <c r="A863" s="416"/>
      <c r="C863" s="418"/>
      <c r="D863" s="415"/>
      <c r="E863" s="415"/>
      <c r="F863" s="415"/>
      <c r="G863" s="415"/>
      <c r="H863" s="415"/>
      <c r="K863" s="419"/>
    </row>
    <row r="864" spans="1:11" s="417" customFormat="1" x14ac:dyDescent="0.25">
      <c r="A864" s="416"/>
      <c r="C864" s="418"/>
      <c r="D864" s="415"/>
      <c r="E864" s="415"/>
      <c r="F864" s="415"/>
      <c r="G864" s="415"/>
      <c r="H864" s="415"/>
      <c r="K864" s="419"/>
    </row>
    <row r="865" spans="1:11" s="417" customFormat="1" x14ac:dyDescent="0.25">
      <c r="A865" s="416"/>
      <c r="C865" s="418"/>
      <c r="D865" s="415"/>
      <c r="E865" s="415"/>
      <c r="F865" s="415"/>
      <c r="G865" s="415"/>
      <c r="H865" s="415"/>
      <c r="K865" s="419"/>
    </row>
    <row r="866" spans="1:11" s="417" customFormat="1" x14ac:dyDescent="0.25">
      <c r="A866" s="416"/>
      <c r="C866" s="418"/>
      <c r="D866" s="415"/>
      <c r="E866" s="415"/>
      <c r="F866" s="415"/>
      <c r="G866" s="415"/>
      <c r="H866" s="415"/>
      <c r="K866" s="419"/>
    </row>
    <row r="867" spans="1:11" s="417" customFormat="1" x14ac:dyDescent="0.25">
      <c r="A867" s="416"/>
      <c r="C867" s="418"/>
      <c r="D867" s="415"/>
      <c r="E867" s="415"/>
      <c r="F867" s="415"/>
      <c r="G867" s="415"/>
      <c r="H867" s="415"/>
      <c r="K867" s="419"/>
    </row>
    <row r="868" spans="1:11" s="417" customFormat="1" x14ac:dyDescent="0.25">
      <c r="A868" s="416"/>
      <c r="C868" s="418"/>
      <c r="D868" s="415"/>
      <c r="E868" s="415"/>
      <c r="F868" s="415"/>
      <c r="G868" s="415"/>
      <c r="H868" s="415"/>
      <c r="K868" s="419"/>
    </row>
    <row r="869" spans="1:11" s="417" customFormat="1" x14ac:dyDescent="0.25">
      <c r="A869" s="416"/>
      <c r="C869" s="418"/>
      <c r="D869" s="415"/>
      <c r="E869" s="415"/>
      <c r="F869" s="415"/>
      <c r="G869" s="415"/>
      <c r="H869" s="415"/>
      <c r="K869" s="419"/>
    </row>
    <row r="870" spans="1:11" s="417" customFormat="1" x14ac:dyDescent="0.25">
      <c r="A870" s="416"/>
      <c r="C870" s="418"/>
      <c r="D870" s="415"/>
      <c r="E870" s="415"/>
      <c r="F870" s="415"/>
      <c r="G870" s="415"/>
      <c r="H870" s="415"/>
      <c r="K870" s="419"/>
    </row>
    <row r="871" spans="1:11" s="417" customFormat="1" x14ac:dyDescent="0.25">
      <c r="A871" s="416"/>
      <c r="C871" s="418"/>
      <c r="D871" s="415"/>
      <c r="E871" s="415"/>
      <c r="F871" s="415"/>
      <c r="G871" s="415"/>
      <c r="H871" s="415"/>
      <c r="K871" s="419"/>
    </row>
    <row r="872" spans="1:11" s="417" customFormat="1" x14ac:dyDescent="0.25">
      <c r="A872" s="416"/>
      <c r="C872" s="418"/>
      <c r="D872" s="415"/>
      <c r="E872" s="415"/>
      <c r="F872" s="415"/>
      <c r="G872" s="415"/>
      <c r="H872" s="415"/>
      <c r="K872" s="419"/>
    </row>
    <row r="873" spans="1:11" s="417" customFormat="1" x14ac:dyDescent="0.25">
      <c r="A873" s="416"/>
      <c r="C873" s="418"/>
      <c r="D873" s="415"/>
      <c r="E873" s="415"/>
      <c r="F873" s="415"/>
      <c r="G873" s="415"/>
      <c r="H873" s="415"/>
      <c r="K873" s="419"/>
    </row>
    <row r="874" spans="1:11" s="417" customFormat="1" x14ac:dyDescent="0.25">
      <c r="A874" s="416"/>
      <c r="C874" s="418"/>
      <c r="D874" s="415"/>
      <c r="E874" s="415"/>
      <c r="F874" s="415"/>
      <c r="G874" s="415"/>
      <c r="H874" s="415"/>
      <c r="K874" s="419"/>
    </row>
    <row r="875" spans="1:11" s="417" customFormat="1" x14ac:dyDescent="0.25">
      <c r="A875" s="416"/>
      <c r="C875" s="418"/>
      <c r="D875" s="415"/>
      <c r="E875" s="415"/>
      <c r="F875" s="415"/>
      <c r="G875" s="415"/>
      <c r="H875" s="415"/>
      <c r="K875" s="419"/>
    </row>
    <row r="876" spans="1:11" s="417" customFormat="1" x14ac:dyDescent="0.25">
      <c r="A876" s="416"/>
      <c r="C876" s="418"/>
      <c r="D876" s="415"/>
      <c r="E876" s="415"/>
      <c r="F876" s="415"/>
      <c r="G876" s="415"/>
      <c r="H876" s="415"/>
      <c r="K876" s="419"/>
    </row>
    <row r="877" spans="1:11" s="417" customFormat="1" x14ac:dyDescent="0.25">
      <c r="A877" s="416"/>
      <c r="C877" s="418"/>
      <c r="D877" s="415"/>
      <c r="E877" s="415"/>
      <c r="F877" s="415"/>
      <c r="G877" s="415"/>
      <c r="H877" s="415"/>
      <c r="K877" s="419"/>
    </row>
    <row r="878" spans="1:11" s="417" customFormat="1" x14ac:dyDescent="0.25">
      <c r="A878" s="416"/>
      <c r="C878" s="418"/>
      <c r="D878" s="415"/>
      <c r="E878" s="415"/>
      <c r="F878" s="415"/>
      <c r="G878" s="415"/>
      <c r="H878" s="415"/>
      <c r="K878" s="419"/>
    </row>
    <row r="879" spans="1:11" s="417" customFormat="1" x14ac:dyDescent="0.25">
      <c r="A879" s="416"/>
      <c r="C879" s="418"/>
      <c r="D879" s="415"/>
      <c r="E879" s="415"/>
      <c r="F879" s="415"/>
      <c r="G879" s="415"/>
      <c r="H879" s="415"/>
      <c r="K879" s="419"/>
    </row>
    <row r="880" spans="1:11" s="417" customFormat="1" x14ac:dyDescent="0.25">
      <c r="A880" s="416"/>
      <c r="C880" s="418"/>
      <c r="D880" s="415"/>
      <c r="E880" s="415"/>
      <c r="F880" s="415"/>
      <c r="G880" s="415"/>
      <c r="H880" s="415"/>
      <c r="K880" s="419"/>
    </row>
    <row r="881" spans="1:11" s="417" customFormat="1" x14ac:dyDescent="0.25">
      <c r="A881" s="416"/>
      <c r="C881" s="418"/>
      <c r="D881" s="415"/>
      <c r="E881" s="415"/>
      <c r="F881" s="415"/>
      <c r="G881" s="415"/>
      <c r="H881" s="415"/>
      <c r="K881" s="419"/>
    </row>
    <row r="882" spans="1:11" s="417" customFormat="1" x14ac:dyDescent="0.25">
      <c r="A882" s="416"/>
      <c r="C882" s="418"/>
      <c r="D882" s="415"/>
      <c r="E882" s="415"/>
      <c r="F882" s="415"/>
      <c r="G882" s="415"/>
      <c r="H882" s="415"/>
      <c r="K882" s="419"/>
    </row>
    <row r="883" spans="1:11" s="417" customFormat="1" x14ac:dyDescent="0.25">
      <c r="A883" s="416"/>
      <c r="C883" s="418"/>
      <c r="D883" s="415"/>
      <c r="E883" s="415"/>
      <c r="F883" s="415"/>
      <c r="G883" s="415"/>
      <c r="H883" s="415"/>
      <c r="K883" s="419"/>
    </row>
    <row r="884" spans="1:11" s="417" customFormat="1" x14ac:dyDescent="0.25">
      <c r="A884" s="416"/>
      <c r="C884" s="418"/>
      <c r="D884" s="415"/>
      <c r="E884" s="415"/>
      <c r="F884" s="415"/>
      <c r="G884" s="415"/>
      <c r="H884" s="415"/>
      <c r="K884" s="419"/>
    </row>
    <row r="885" spans="1:11" s="417" customFormat="1" x14ac:dyDescent="0.25">
      <c r="A885" s="416"/>
      <c r="C885" s="418"/>
      <c r="D885" s="415"/>
      <c r="E885" s="415"/>
      <c r="F885" s="415"/>
      <c r="G885" s="415"/>
      <c r="H885" s="415"/>
      <c r="K885" s="419"/>
    </row>
    <row r="886" spans="1:11" s="417" customFormat="1" x14ac:dyDescent="0.25">
      <c r="A886" s="416"/>
      <c r="C886" s="418"/>
      <c r="D886" s="415"/>
      <c r="E886" s="415"/>
      <c r="F886" s="415"/>
      <c r="G886" s="415"/>
      <c r="H886" s="415"/>
      <c r="K886" s="419"/>
    </row>
    <row r="887" spans="1:11" s="417" customFormat="1" x14ac:dyDescent="0.25">
      <c r="A887" s="416"/>
      <c r="C887" s="418"/>
      <c r="D887" s="415"/>
      <c r="E887" s="415"/>
      <c r="F887" s="415"/>
      <c r="G887" s="415"/>
      <c r="H887" s="415"/>
      <c r="K887" s="419"/>
    </row>
    <row r="888" spans="1:11" s="417" customFormat="1" x14ac:dyDescent="0.25">
      <c r="A888" s="416"/>
      <c r="C888" s="418"/>
      <c r="D888" s="415"/>
      <c r="E888" s="415"/>
      <c r="F888" s="415"/>
      <c r="G888" s="415"/>
      <c r="H888" s="415"/>
      <c r="K888" s="419"/>
    </row>
    <row r="889" spans="1:11" s="417" customFormat="1" x14ac:dyDescent="0.25">
      <c r="A889" s="416"/>
      <c r="C889" s="418"/>
      <c r="D889" s="415"/>
      <c r="E889" s="415"/>
      <c r="F889" s="415"/>
      <c r="G889" s="415"/>
      <c r="H889" s="415"/>
      <c r="K889" s="419"/>
    </row>
    <row r="890" spans="1:11" s="417" customFormat="1" x14ac:dyDescent="0.25">
      <c r="A890" s="416"/>
      <c r="C890" s="418"/>
      <c r="D890" s="415"/>
      <c r="E890" s="415"/>
      <c r="F890" s="415"/>
      <c r="G890" s="415"/>
      <c r="H890" s="415"/>
      <c r="K890" s="419"/>
    </row>
    <row r="891" spans="1:11" s="417" customFormat="1" x14ac:dyDescent="0.25">
      <c r="A891" s="416"/>
      <c r="C891" s="418"/>
      <c r="D891" s="415"/>
      <c r="E891" s="415"/>
      <c r="F891" s="415"/>
      <c r="G891" s="415"/>
      <c r="H891" s="415"/>
      <c r="K891" s="419"/>
    </row>
    <row r="892" spans="1:11" s="417" customFormat="1" x14ac:dyDescent="0.25">
      <c r="A892" s="416"/>
      <c r="C892" s="418"/>
      <c r="D892" s="415"/>
      <c r="E892" s="415"/>
      <c r="F892" s="415"/>
      <c r="G892" s="415"/>
      <c r="H892" s="415"/>
      <c r="K892" s="419"/>
    </row>
    <row r="893" spans="1:11" s="417" customFormat="1" x14ac:dyDescent="0.25">
      <c r="A893" s="416"/>
      <c r="C893" s="418"/>
      <c r="D893" s="415"/>
      <c r="E893" s="415"/>
      <c r="F893" s="415"/>
      <c r="G893" s="415"/>
      <c r="H893" s="415"/>
      <c r="K893" s="419"/>
    </row>
    <row r="894" spans="1:11" s="417" customFormat="1" x14ac:dyDescent="0.25">
      <c r="A894" s="416"/>
      <c r="C894" s="418"/>
      <c r="D894" s="415"/>
      <c r="E894" s="415"/>
      <c r="F894" s="415"/>
      <c r="G894" s="415"/>
      <c r="H894" s="415"/>
      <c r="K894" s="419"/>
    </row>
    <row r="895" spans="1:11" s="417" customFormat="1" x14ac:dyDescent="0.25">
      <c r="A895" s="416"/>
      <c r="C895" s="418"/>
      <c r="D895" s="415"/>
      <c r="E895" s="415"/>
      <c r="F895" s="415"/>
      <c r="G895" s="415"/>
      <c r="H895" s="415"/>
      <c r="K895" s="419"/>
    </row>
    <row r="896" spans="1:11" s="417" customFormat="1" x14ac:dyDescent="0.25">
      <c r="A896" s="416"/>
      <c r="C896" s="418"/>
      <c r="D896" s="415"/>
      <c r="E896" s="415"/>
      <c r="F896" s="415"/>
      <c r="G896" s="415"/>
      <c r="H896" s="415"/>
      <c r="K896" s="419"/>
    </row>
    <row r="897" spans="1:11" s="417" customFormat="1" x14ac:dyDescent="0.25">
      <c r="A897" s="416"/>
      <c r="C897" s="418"/>
      <c r="D897" s="415"/>
      <c r="E897" s="415"/>
      <c r="F897" s="415"/>
      <c r="G897" s="415"/>
      <c r="H897" s="415"/>
      <c r="K897" s="419"/>
    </row>
    <row r="898" spans="1:11" s="417" customFormat="1" x14ac:dyDescent="0.25">
      <c r="A898" s="416"/>
      <c r="C898" s="418"/>
      <c r="D898" s="415"/>
      <c r="E898" s="415"/>
      <c r="F898" s="415"/>
      <c r="G898" s="415"/>
      <c r="H898" s="415"/>
      <c r="K898" s="419"/>
    </row>
    <row r="899" spans="1:11" s="417" customFormat="1" x14ac:dyDescent="0.25">
      <c r="A899" s="416"/>
      <c r="C899" s="418"/>
      <c r="D899" s="415"/>
      <c r="E899" s="415"/>
      <c r="F899" s="415"/>
      <c r="G899" s="415"/>
      <c r="H899" s="415"/>
      <c r="K899" s="419"/>
    </row>
    <row r="900" spans="1:11" s="417" customFormat="1" x14ac:dyDescent="0.25">
      <c r="A900" s="416"/>
      <c r="C900" s="418"/>
      <c r="D900" s="415"/>
      <c r="E900" s="415"/>
      <c r="F900" s="415"/>
      <c r="G900" s="415"/>
      <c r="H900" s="415"/>
      <c r="K900" s="419"/>
    </row>
    <row r="901" spans="1:11" s="417" customFormat="1" x14ac:dyDescent="0.25">
      <c r="A901" s="416"/>
      <c r="C901" s="418"/>
      <c r="D901" s="415"/>
      <c r="E901" s="415"/>
      <c r="F901" s="415"/>
      <c r="G901" s="415"/>
      <c r="H901" s="415"/>
      <c r="K901" s="419"/>
    </row>
    <row r="902" spans="1:11" s="417" customFormat="1" x14ac:dyDescent="0.25">
      <c r="A902" s="416"/>
      <c r="C902" s="418"/>
      <c r="D902" s="415"/>
      <c r="E902" s="415"/>
      <c r="F902" s="415"/>
      <c r="G902" s="415"/>
      <c r="H902" s="415"/>
      <c r="K902" s="419"/>
    </row>
    <row r="903" spans="1:11" s="417" customFormat="1" x14ac:dyDescent="0.25">
      <c r="A903" s="416"/>
      <c r="C903" s="418"/>
      <c r="D903" s="415"/>
      <c r="E903" s="415"/>
      <c r="F903" s="415"/>
      <c r="G903" s="415"/>
      <c r="H903" s="415"/>
      <c r="K903" s="419"/>
    </row>
    <row r="904" spans="1:11" s="417" customFormat="1" x14ac:dyDescent="0.25">
      <c r="A904" s="416"/>
      <c r="C904" s="418"/>
      <c r="D904" s="415"/>
      <c r="E904" s="415"/>
      <c r="F904" s="415"/>
      <c r="G904" s="415"/>
      <c r="H904" s="415"/>
      <c r="K904" s="419"/>
    </row>
    <row r="905" spans="1:11" s="417" customFormat="1" x14ac:dyDescent="0.25">
      <c r="A905" s="416"/>
      <c r="C905" s="418"/>
      <c r="D905" s="415"/>
      <c r="E905" s="415"/>
      <c r="F905" s="415"/>
      <c r="G905" s="415"/>
      <c r="H905" s="415"/>
      <c r="K905" s="419"/>
    </row>
    <row r="906" spans="1:11" s="417" customFormat="1" x14ac:dyDescent="0.25">
      <c r="A906" s="416"/>
      <c r="C906" s="418"/>
      <c r="D906" s="415"/>
      <c r="E906" s="415"/>
      <c r="F906" s="415"/>
      <c r="G906" s="415"/>
      <c r="H906" s="415"/>
      <c r="K906" s="419"/>
    </row>
    <row r="907" spans="1:11" s="417" customFormat="1" x14ac:dyDescent="0.25">
      <c r="A907" s="416"/>
      <c r="C907" s="418"/>
      <c r="D907" s="415"/>
      <c r="E907" s="415"/>
      <c r="F907" s="415"/>
      <c r="G907" s="415"/>
      <c r="H907" s="415"/>
      <c r="K907" s="419"/>
    </row>
    <row r="908" spans="1:11" s="417" customFormat="1" x14ac:dyDescent="0.25">
      <c r="A908" s="416"/>
      <c r="C908" s="418"/>
      <c r="D908" s="415"/>
      <c r="E908" s="415"/>
      <c r="F908" s="415"/>
      <c r="G908" s="415"/>
      <c r="H908" s="415"/>
      <c r="K908" s="419"/>
    </row>
    <row r="909" spans="1:11" s="417" customFormat="1" x14ac:dyDescent="0.25">
      <c r="A909" s="416"/>
      <c r="C909" s="418"/>
      <c r="D909" s="415"/>
      <c r="E909" s="415"/>
      <c r="F909" s="415"/>
      <c r="G909" s="415"/>
      <c r="H909" s="415"/>
      <c r="K909" s="419"/>
    </row>
    <row r="910" spans="1:11" s="417" customFormat="1" x14ac:dyDescent="0.25">
      <c r="A910" s="416"/>
      <c r="C910" s="418"/>
      <c r="D910" s="415"/>
      <c r="E910" s="415"/>
      <c r="F910" s="415"/>
      <c r="G910" s="415"/>
      <c r="H910" s="415"/>
      <c r="K910" s="419"/>
    </row>
    <row r="911" spans="1:11" s="417" customFormat="1" x14ac:dyDescent="0.25">
      <c r="A911" s="416"/>
      <c r="C911" s="418"/>
      <c r="D911" s="415"/>
      <c r="E911" s="415"/>
      <c r="F911" s="415"/>
      <c r="G911" s="415"/>
      <c r="H911" s="415"/>
      <c r="K911" s="419"/>
    </row>
    <row r="912" spans="1:11" s="417" customFormat="1" x14ac:dyDescent="0.25">
      <c r="A912" s="416"/>
      <c r="C912" s="418"/>
      <c r="D912" s="415"/>
      <c r="E912" s="415"/>
      <c r="F912" s="415"/>
      <c r="G912" s="415"/>
      <c r="H912" s="415"/>
      <c r="K912" s="419"/>
    </row>
    <row r="913" spans="1:11" s="417" customFormat="1" x14ac:dyDescent="0.25">
      <c r="A913" s="416"/>
      <c r="C913" s="418"/>
      <c r="D913" s="415"/>
      <c r="E913" s="415"/>
      <c r="F913" s="415"/>
      <c r="G913" s="415"/>
      <c r="H913" s="415"/>
      <c r="K913" s="419"/>
    </row>
    <row r="914" spans="1:11" s="417" customFormat="1" x14ac:dyDescent="0.25">
      <c r="A914" s="416"/>
      <c r="C914" s="418"/>
      <c r="D914" s="415"/>
      <c r="E914" s="415"/>
      <c r="F914" s="415"/>
      <c r="G914" s="415"/>
      <c r="H914" s="415"/>
      <c r="K914" s="419"/>
    </row>
    <row r="915" spans="1:11" s="417" customFormat="1" x14ac:dyDescent="0.25">
      <c r="A915" s="416"/>
      <c r="C915" s="418"/>
      <c r="D915" s="415"/>
      <c r="E915" s="415"/>
      <c r="F915" s="415"/>
      <c r="G915" s="415"/>
      <c r="H915" s="415"/>
      <c r="K915" s="419"/>
    </row>
    <row r="916" spans="1:11" s="417" customFormat="1" x14ac:dyDescent="0.25">
      <c r="A916" s="416"/>
      <c r="C916" s="418"/>
      <c r="D916" s="415"/>
      <c r="E916" s="415"/>
      <c r="F916" s="415"/>
      <c r="G916" s="415"/>
      <c r="H916" s="415"/>
      <c r="K916" s="419"/>
    </row>
    <row r="917" spans="1:11" s="417" customFormat="1" x14ac:dyDescent="0.25">
      <c r="A917" s="416"/>
      <c r="C917" s="418"/>
      <c r="D917" s="415"/>
      <c r="E917" s="415"/>
      <c r="F917" s="415"/>
      <c r="G917" s="415"/>
      <c r="H917" s="415"/>
      <c r="K917" s="419"/>
    </row>
    <row r="918" spans="1:11" s="417" customFormat="1" x14ac:dyDescent="0.25">
      <c r="A918" s="416"/>
      <c r="C918" s="418"/>
      <c r="D918" s="415"/>
      <c r="E918" s="415"/>
      <c r="F918" s="415"/>
      <c r="G918" s="415"/>
      <c r="H918" s="415"/>
      <c r="K918" s="419"/>
    </row>
    <row r="919" spans="1:11" s="417" customFormat="1" x14ac:dyDescent="0.25">
      <c r="A919" s="416"/>
      <c r="C919" s="418"/>
      <c r="D919" s="415"/>
      <c r="E919" s="415"/>
      <c r="F919" s="415"/>
      <c r="G919" s="415"/>
      <c r="H919" s="415"/>
      <c r="K919" s="419"/>
    </row>
    <row r="920" spans="1:11" s="417" customFormat="1" x14ac:dyDescent="0.25">
      <c r="A920" s="416"/>
      <c r="C920" s="418"/>
      <c r="D920" s="415"/>
      <c r="E920" s="415"/>
      <c r="F920" s="415"/>
      <c r="G920" s="415"/>
      <c r="H920" s="415"/>
      <c r="K920" s="419"/>
    </row>
    <row r="921" spans="1:11" s="417" customFormat="1" x14ac:dyDescent="0.25">
      <c r="A921" s="416"/>
      <c r="C921" s="418"/>
      <c r="D921" s="415"/>
      <c r="E921" s="415"/>
      <c r="F921" s="415"/>
      <c r="G921" s="415"/>
      <c r="H921" s="415"/>
      <c r="K921" s="419"/>
    </row>
    <row r="922" spans="1:11" s="417" customFormat="1" x14ac:dyDescent="0.25">
      <c r="A922" s="416"/>
      <c r="C922" s="418"/>
      <c r="D922" s="415"/>
      <c r="E922" s="415"/>
      <c r="F922" s="415"/>
      <c r="G922" s="415"/>
      <c r="H922" s="415"/>
      <c r="K922" s="419"/>
    </row>
    <row r="923" spans="1:11" s="417" customFormat="1" x14ac:dyDescent="0.25">
      <c r="A923" s="416"/>
      <c r="C923" s="418"/>
      <c r="D923" s="415"/>
      <c r="E923" s="415"/>
      <c r="F923" s="415"/>
      <c r="G923" s="415"/>
      <c r="H923" s="415"/>
      <c r="K923" s="419"/>
    </row>
    <row r="924" spans="1:11" s="417" customFormat="1" x14ac:dyDescent="0.25">
      <c r="A924" s="416"/>
      <c r="C924" s="418"/>
      <c r="D924" s="415"/>
      <c r="E924" s="415"/>
      <c r="F924" s="415"/>
      <c r="G924" s="415"/>
      <c r="H924" s="415"/>
      <c r="K924" s="419"/>
    </row>
    <row r="925" spans="1:11" s="417" customFormat="1" x14ac:dyDescent="0.25">
      <c r="A925" s="416"/>
      <c r="C925" s="418"/>
      <c r="D925" s="415"/>
      <c r="E925" s="415"/>
      <c r="F925" s="415"/>
      <c r="G925" s="415"/>
      <c r="H925" s="415"/>
      <c r="K925" s="419"/>
    </row>
    <row r="926" spans="1:11" s="417" customFormat="1" x14ac:dyDescent="0.25">
      <c r="A926" s="416"/>
      <c r="C926" s="418"/>
      <c r="D926" s="415"/>
      <c r="E926" s="415"/>
      <c r="F926" s="415"/>
      <c r="G926" s="415"/>
      <c r="H926" s="415"/>
      <c r="K926" s="419"/>
    </row>
    <row r="927" spans="1:11" s="417" customFormat="1" x14ac:dyDescent="0.25">
      <c r="A927" s="416"/>
      <c r="C927" s="418"/>
      <c r="D927" s="415"/>
      <c r="E927" s="415"/>
      <c r="F927" s="415"/>
      <c r="G927" s="415"/>
      <c r="H927" s="415"/>
      <c r="K927" s="419"/>
    </row>
    <row r="928" spans="1:11" s="417" customFormat="1" x14ac:dyDescent="0.25">
      <c r="A928" s="416"/>
      <c r="C928" s="418"/>
      <c r="D928" s="415"/>
      <c r="E928" s="415"/>
      <c r="F928" s="415"/>
      <c r="G928" s="415"/>
      <c r="H928" s="415"/>
      <c r="K928" s="419"/>
    </row>
    <row r="929" spans="1:11" s="417" customFormat="1" x14ac:dyDescent="0.25">
      <c r="A929" s="416"/>
      <c r="C929" s="418"/>
      <c r="D929" s="415"/>
      <c r="E929" s="415"/>
      <c r="F929" s="415"/>
      <c r="G929" s="415"/>
      <c r="H929" s="415"/>
      <c r="K929" s="419"/>
    </row>
    <row r="930" spans="1:11" s="417" customFormat="1" x14ac:dyDescent="0.25">
      <c r="A930" s="416"/>
      <c r="C930" s="418"/>
      <c r="D930" s="415"/>
      <c r="E930" s="415"/>
      <c r="F930" s="415"/>
      <c r="G930" s="415"/>
      <c r="H930" s="415"/>
      <c r="K930" s="419"/>
    </row>
    <row r="931" spans="1:11" s="417" customFormat="1" x14ac:dyDescent="0.25">
      <c r="A931" s="416"/>
      <c r="C931" s="418"/>
      <c r="D931" s="415"/>
      <c r="E931" s="415"/>
      <c r="F931" s="415"/>
      <c r="G931" s="415"/>
      <c r="H931" s="415"/>
      <c r="K931" s="419"/>
    </row>
    <row r="932" spans="1:11" s="417" customFormat="1" x14ac:dyDescent="0.25">
      <c r="A932" s="416"/>
      <c r="C932" s="418"/>
      <c r="D932" s="415"/>
      <c r="E932" s="415"/>
      <c r="F932" s="415"/>
      <c r="G932" s="415"/>
      <c r="H932" s="415"/>
      <c r="K932" s="419"/>
    </row>
    <row r="933" spans="1:11" s="417" customFormat="1" x14ac:dyDescent="0.25">
      <c r="A933" s="416"/>
      <c r="C933" s="418"/>
      <c r="D933" s="415"/>
      <c r="E933" s="415"/>
      <c r="F933" s="415"/>
      <c r="G933" s="415"/>
      <c r="H933" s="415"/>
      <c r="K933" s="419"/>
    </row>
    <row r="934" spans="1:11" s="417" customFormat="1" x14ac:dyDescent="0.25">
      <c r="A934" s="416"/>
      <c r="C934" s="418"/>
      <c r="D934" s="415"/>
      <c r="E934" s="415"/>
      <c r="F934" s="415"/>
      <c r="G934" s="415"/>
      <c r="H934" s="415"/>
      <c r="K934" s="419"/>
    </row>
    <row r="935" spans="1:11" s="417" customFormat="1" x14ac:dyDescent="0.25">
      <c r="A935" s="416"/>
      <c r="C935" s="418"/>
      <c r="D935" s="415"/>
      <c r="E935" s="415"/>
      <c r="F935" s="415"/>
      <c r="G935" s="415"/>
      <c r="H935" s="415"/>
      <c r="K935" s="419"/>
    </row>
    <row r="936" spans="1:11" s="417" customFormat="1" x14ac:dyDescent="0.25">
      <c r="A936" s="416"/>
      <c r="C936" s="418"/>
      <c r="D936" s="415"/>
      <c r="E936" s="415"/>
      <c r="F936" s="415"/>
      <c r="G936" s="415"/>
      <c r="H936" s="415"/>
      <c r="K936" s="419"/>
    </row>
    <row r="937" spans="1:11" s="417" customFormat="1" x14ac:dyDescent="0.25">
      <c r="A937" s="416"/>
      <c r="C937" s="418"/>
      <c r="D937" s="415"/>
      <c r="E937" s="415"/>
      <c r="F937" s="415"/>
      <c r="G937" s="415"/>
      <c r="H937" s="415"/>
      <c r="K937" s="419"/>
    </row>
    <row r="938" spans="1:11" s="417" customFormat="1" x14ac:dyDescent="0.25">
      <c r="A938" s="416"/>
      <c r="C938" s="418"/>
      <c r="D938" s="415"/>
      <c r="E938" s="415"/>
      <c r="F938" s="415"/>
      <c r="G938" s="415"/>
      <c r="H938" s="415"/>
      <c r="K938" s="419"/>
    </row>
    <row r="939" spans="1:11" s="417" customFormat="1" x14ac:dyDescent="0.25">
      <c r="A939" s="416"/>
      <c r="C939" s="418"/>
      <c r="D939" s="415"/>
      <c r="E939" s="415"/>
      <c r="F939" s="415"/>
      <c r="G939" s="415"/>
      <c r="H939" s="415"/>
      <c r="K939" s="419"/>
    </row>
    <row r="940" spans="1:11" s="417" customFormat="1" x14ac:dyDescent="0.25">
      <c r="A940" s="416"/>
      <c r="C940" s="418"/>
      <c r="D940" s="415"/>
      <c r="E940" s="415"/>
      <c r="F940" s="415"/>
      <c r="G940" s="415"/>
      <c r="H940" s="415"/>
      <c r="K940" s="419"/>
    </row>
    <row r="941" spans="1:11" s="417" customFormat="1" x14ac:dyDescent="0.25">
      <c r="A941" s="416"/>
      <c r="C941" s="418"/>
      <c r="D941" s="415"/>
      <c r="E941" s="415"/>
      <c r="F941" s="415"/>
      <c r="G941" s="415"/>
      <c r="H941" s="415"/>
      <c r="K941" s="419"/>
    </row>
    <row r="942" spans="1:11" s="417" customFormat="1" x14ac:dyDescent="0.25">
      <c r="A942" s="416"/>
      <c r="C942" s="418"/>
      <c r="D942" s="415"/>
      <c r="E942" s="415"/>
      <c r="F942" s="415"/>
      <c r="G942" s="415"/>
      <c r="H942" s="415"/>
      <c r="K942" s="419"/>
    </row>
    <row r="943" spans="1:11" s="417" customFormat="1" x14ac:dyDescent="0.25">
      <c r="A943" s="416"/>
      <c r="C943" s="418"/>
      <c r="D943" s="415"/>
      <c r="E943" s="415"/>
      <c r="F943" s="415"/>
      <c r="G943" s="415"/>
      <c r="H943" s="415"/>
      <c r="K943" s="419"/>
    </row>
    <row r="944" spans="1:11" s="417" customFormat="1" x14ac:dyDescent="0.25">
      <c r="A944" s="416"/>
      <c r="C944" s="418"/>
      <c r="D944" s="415"/>
      <c r="E944" s="415"/>
      <c r="F944" s="415"/>
      <c r="G944" s="415"/>
      <c r="H944" s="415"/>
      <c r="K944" s="419"/>
    </row>
    <row r="945" spans="1:11" s="417" customFormat="1" x14ac:dyDescent="0.25">
      <c r="A945" s="416"/>
      <c r="C945" s="418"/>
      <c r="D945" s="415"/>
      <c r="E945" s="415"/>
      <c r="F945" s="415"/>
      <c r="G945" s="415"/>
      <c r="H945" s="415"/>
      <c r="K945" s="419"/>
    </row>
    <row r="946" spans="1:11" s="417" customFormat="1" x14ac:dyDescent="0.25">
      <c r="A946" s="416"/>
      <c r="C946" s="418"/>
      <c r="D946" s="415"/>
      <c r="E946" s="415"/>
      <c r="F946" s="415"/>
      <c r="G946" s="415"/>
      <c r="H946" s="415"/>
      <c r="K946" s="419"/>
    </row>
    <row r="947" spans="1:11" s="417" customFormat="1" x14ac:dyDescent="0.25">
      <c r="A947" s="416"/>
      <c r="C947" s="418"/>
      <c r="D947" s="415"/>
      <c r="E947" s="415"/>
      <c r="F947" s="415"/>
      <c r="G947" s="415"/>
      <c r="H947" s="415"/>
      <c r="K947" s="419"/>
    </row>
    <row r="948" spans="1:11" s="417" customFormat="1" x14ac:dyDescent="0.25">
      <c r="A948" s="416"/>
      <c r="C948" s="418"/>
      <c r="D948" s="415"/>
      <c r="E948" s="415"/>
      <c r="F948" s="415"/>
      <c r="G948" s="415"/>
      <c r="H948" s="415"/>
      <c r="K948" s="419"/>
    </row>
    <row r="949" spans="1:11" s="417" customFormat="1" x14ac:dyDescent="0.25">
      <c r="A949" s="416"/>
      <c r="C949" s="418"/>
      <c r="D949" s="415"/>
      <c r="E949" s="415"/>
      <c r="F949" s="415"/>
      <c r="G949" s="415"/>
      <c r="H949" s="415"/>
      <c r="K949" s="419"/>
    </row>
    <row r="950" spans="1:11" s="417" customFormat="1" x14ac:dyDescent="0.25">
      <c r="A950" s="416"/>
      <c r="C950" s="418"/>
      <c r="D950" s="415"/>
      <c r="E950" s="415"/>
      <c r="F950" s="415"/>
      <c r="G950" s="415"/>
      <c r="H950" s="415"/>
      <c r="K950" s="419"/>
    </row>
    <row r="951" spans="1:11" s="417" customFormat="1" x14ac:dyDescent="0.25">
      <c r="A951" s="416"/>
      <c r="C951" s="418"/>
      <c r="D951" s="415"/>
      <c r="E951" s="415"/>
      <c r="F951" s="415"/>
      <c r="G951" s="415"/>
      <c r="H951" s="415"/>
      <c r="K951" s="419"/>
    </row>
    <row r="952" spans="1:11" s="417" customFormat="1" x14ac:dyDescent="0.25">
      <c r="A952" s="416"/>
      <c r="C952" s="418"/>
      <c r="D952" s="415"/>
      <c r="E952" s="415"/>
      <c r="F952" s="415"/>
      <c r="G952" s="415"/>
      <c r="H952" s="415"/>
      <c r="K952" s="419"/>
    </row>
    <row r="953" spans="1:11" s="417" customFormat="1" x14ac:dyDescent="0.25">
      <c r="A953" s="416"/>
      <c r="C953" s="418"/>
      <c r="D953" s="415"/>
      <c r="E953" s="415"/>
      <c r="F953" s="415"/>
      <c r="G953" s="415"/>
      <c r="H953" s="415"/>
      <c r="K953" s="419"/>
    </row>
    <row r="954" spans="1:11" s="417" customFormat="1" x14ac:dyDescent="0.25">
      <c r="A954" s="416"/>
      <c r="C954" s="418"/>
      <c r="D954" s="415"/>
      <c r="E954" s="415"/>
      <c r="F954" s="415"/>
      <c r="G954" s="415"/>
      <c r="H954" s="415"/>
      <c r="K954" s="419"/>
    </row>
    <row r="955" spans="1:11" s="417" customFormat="1" x14ac:dyDescent="0.25">
      <c r="A955" s="416"/>
      <c r="C955" s="418"/>
      <c r="D955" s="415"/>
      <c r="E955" s="415"/>
      <c r="F955" s="415"/>
      <c r="G955" s="415"/>
      <c r="H955" s="415"/>
      <c r="K955" s="419"/>
    </row>
    <row r="956" spans="1:11" s="417" customFormat="1" x14ac:dyDescent="0.25">
      <c r="A956" s="416"/>
      <c r="C956" s="418"/>
      <c r="D956" s="415"/>
      <c r="E956" s="415"/>
      <c r="F956" s="415"/>
      <c r="G956" s="415"/>
      <c r="H956" s="415"/>
      <c r="K956" s="419"/>
    </row>
    <row r="957" spans="1:11" s="417" customFormat="1" x14ac:dyDescent="0.25">
      <c r="A957" s="416"/>
      <c r="C957" s="418"/>
      <c r="D957" s="415"/>
      <c r="E957" s="415"/>
      <c r="F957" s="415"/>
      <c r="G957" s="415"/>
      <c r="H957" s="415"/>
      <c r="K957" s="419"/>
    </row>
    <row r="958" spans="1:11" s="417" customFormat="1" x14ac:dyDescent="0.25">
      <c r="A958" s="416"/>
      <c r="C958" s="418"/>
      <c r="D958" s="415"/>
      <c r="E958" s="415"/>
      <c r="F958" s="415"/>
      <c r="G958" s="415"/>
      <c r="H958" s="415"/>
      <c r="K958" s="419"/>
    </row>
    <row r="959" spans="1:11" s="417" customFormat="1" x14ac:dyDescent="0.25">
      <c r="A959" s="416"/>
      <c r="C959" s="418"/>
      <c r="D959" s="415"/>
      <c r="E959" s="415"/>
      <c r="F959" s="415"/>
      <c r="G959" s="415"/>
      <c r="H959" s="415"/>
      <c r="K959" s="419"/>
    </row>
    <row r="960" spans="1:11" s="417" customFormat="1" x14ac:dyDescent="0.25">
      <c r="A960" s="416"/>
      <c r="C960" s="418"/>
      <c r="D960" s="415"/>
      <c r="E960" s="415"/>
      <c r="F960" s="415"/>
      <c r="G960" s="415"/>
      <c r="H960" s="415"/>
      <c r="K960" s="419"/>
    </row>
    <row r="961" spans="1:11" s="417" customFormat="1" x14ac:dyDescent="0.25">
      <c r="A961" s="416"/>
      <c r="C961" s="418"/>
      <c r="D961" s="415"/>
      <c r="E961" s="415"/>
      <c r="F961" s="415"/>
      <c r="G961" s="415"/>
      <c r="H961" s="415"/>
      <c r="K961" s="419"/>
    </row>
    <row r="962" spans="1:11" s="417" customFormat="1" x14ac:dyDescent="0.25">
      <c r="A962" s="416"/>
      <c r="C962" s="418"/>
      <c r="D962" s="415"/>
      <c r="E962" s="415"/>
      <c r="F962" s="415"/>
      <c r="G962" s="415"/>
      <c r="H962" s="415"/>
      <c r="K962" s="419"/>
    </row>
    <row r="963" spans="1:11" s="417" customFormat="1" x14ac:dyDescent="0.25">
      <c r="A963" s="416"/>
      <c r="C963" s="418"/>
      <c r="D963" s="415"/>
      <c r="E963" s="415"/>
      <c r="F963" s="415"/>
      <c r="G963" s="415"/>
      <c r="H963" s="415"/>
      <c r="K963" s="419"/>
    </row>
    <row r="964" spans="1:11" s="417" customFormat="1" x14ac:dyDescent="0.25">
      <c r="A964" s="416"/>
      <c r="C964" s="418"/>
      <c r="D964" s="415"/>
      <c r="E964" s="415"/>
      <c r="F964" s="415"/>
      <c r="G964" s="415"/>
      <c r="H964" s="415"/>
      <c r="K964" s="419"/>
    </row>
    <row r="965" spans="1:11" s="417" customFormat="1" x14ac:dyDescent="0.25">
      <c r="A965" s="416"/>
      <c r="C965" s="418"/>
      <c r="D965" s="415"/>
      <c r="E965" s="415"/>
      <c r="F965" s="415"/>
      <c r="G965" s="415"/>
      <c r="H965" s="415"/>
      <c r="K965" s="419"/>
    </row>
    <row r="966" spans="1:11" s="417" customFormat="1" x14ac:dyDescent="0.25">
      <c r="A966" s="416"/>
      <c r="C966" s="418"/>
      <c r="D966" s="415"/>
      <c r="E966" s="415"/>
      <c r="F966" s="415"/>
      <c r="G966" s="415"/>
      <c r="H966" s="415"/>
      <c r="K966" s="419"/>
    </row>
    <row r="967" spans="1:11" s="417" customFormat="1" x14ac:dyDescent="0.25">
      <c r="A967" s="416"/>
      <c r="C967" s="418"/>
      <c r="D967" s="415"/>
      <c r="E967" s="415"/>
      <c r="F967" s="415"/>
      <c r="G967" s="415"/>
      <c r="H967" s="415"/>
      <c r="K967" s="419"/>
    </row>
    <row r="968" spans="1:11" s="417" customFormat="1" x14ac:dyDescent="0.25">
      <c r="A968" s="416"/>
      <c r="C968" s="418"/>
      <c r="D968" s="415"/>
      <c r="E968" s="415"/>
      <c r="F968" s="415"/>
      <c r="G968" s="415"/>
      <c r="H968" s="415"/>
      <c r="K968" s="419"/>
    </row>
    <row r="969" spans="1:11" s="417" customFormat="1" x14ac:dyDescent="0.25">
      <c r="A969" s="416"/>
      <c r="C969" s="418"/>
      <c r="D969" s="415"/>
      <c r="E969" s="415"/>
      <c r="F969" s="415"/>
      <c r="G969" s="415"/>
      <c r="H969" s="415"/>
      <c r="K969" s="419"/>
    </row>
    <row r="970" spans="1:11" s="417" customFormat="1" x14ac:dyDescent="0.25">
      <c r="A970" s="416"/>
      <c r="C970" s="418"/>
      <c r="D970" s="415"/>
      <c r="E970" s="415"/>
      <c r="F970" s="415"/>
      <c r="G970" s="415"/>
      <c r="H970" s="415"/>
      <c r="K970" s="419"/>
    </row>
    <row r="971" spans="1:11" s="417" customFormat="1" x14ac:dyDescent="0.25">
      <c r="A971" s="416"/>
      <c r="C971" s="418"/>
      <c r="D971" s="415"/>
      <c r="E971" s="415"/>
      <c r="F971" s="415"/>
      <c r="G971" s="415"/>
      <c r="H971" s="415"/>
      <c r="K971" s="419"/>
    </row>
    <row r="972" spans="1:11" s="417" customFormat="1" x14ac:dyDescent="0.25">
      <c r="A972" s="416"/>
      <c r="C972" s="418"/>
      <c r="D972" s="415"/>
      <c r="E972" s="415"/>
      <c r="F972" s="415"/>
      <c r="G972" s="415"/>
      <c r="H972" s="415"/>
      <c r="K972" s="419"/>
    </row>
    <row r="973" spans="1:11" s="417" customFormat="1" x14ac:dyDescent="0.25">
      <c r="A973" s="416"/>
      <c r="C973" s="418"/>
      <c r="D973" s="415"/>
      <c r="E973" s="415"/>
      <c r="F973" s="415"/>
      <c r="G973" s="415"/>
      <c r="H973" s="415"/>
      <c r="K973" s="419"/>
    </row>
    <row r="974" spans="1:11" s="417" customFormat="1" x14ac:dyDescent="0.25">
      <c r="A974" s="416"/>
      <c r="C974" s="418"/>
      <c r="D974" s="415"/>
      <c r="E974" s="415"/>
      <c r="F974" s="415"/>
      <c r="G974" s="415"/>
      <c r="H974" s="415"/>
      <c r="K974" s="419"/>
    </row>
    <row r="975" spans="1:11" s="417" customFormat="1" x14ac:dyDescent="0.25">
      <c r="A975" s="416"/>
      <c r="C975" s="418"/>
      <c r="D975" s="415"/>
      <c r="E975" s="415"/>
      <c r="F975" s="415"/>
      <c r="G975" s="415"/>
      <c r="H975" s="415"/>
      <c r="K975" s="419"/>
    </row>
    <row r="976" spans="1:11" s="417" customFormat="1" x14ac:dyDescent="0.25">
      <c r="A976" s="416"/>
      <c r="C976" s="418"/>
      <c r="D976" s="415"/>
      <c r="E976" s="415"/>
      <c r="F976" s="415"/>
      <c r="G976" s="415"/>
      <c r="H976" s="415"/>
      <c r="K976" s="419"/>
    </row>
    <row r="977" spans="1:11" s="417" customFormat="1" x14ac:dyDescent="0.25">
      <c r="A977" s="416"/>
      <c r="C977" s="418"/>
      <c r="D977" s="415"/>
      <c r="E977" s="415"/>
      <c r="F977" s="415"/>
      <c r="G977" s="415"/>
      <c r="H977" s="415"/>
      <c r="K977" s="419"/>
    </row>
    <row r="978" spans="1:11" s="417" customFormat="1" x14ac:dyDescent="0.25">
      <c r="A978" s="416"/>
      <c r="C978" s="418"/>
      <c r="D978" s="415"/>
      <c r="E978" s="415"/>
      <c r="F978" s="415"/>
      <c r="G978" s="415"/>
      <c r="H978" s="415"/>
      <c r="K978" s="419"/>
    </row>
    <row r="979" spans="1:11" s="417" customFormat="1" x14ac:dyDescent="0.25">
      <c r="A979" s="416"/>
      <c r="C979" s="418"/>
      <c r="D979" s="415"/>
      <c r="E979" s="415"/>
      <c r="F979" s="415"/>
      <c r="G979" s="415"/>
      <c r="H979" s="415"/>
      <c r="K979" s="419"/>
    </row>
    <row r="980" spans="1:11" s="417" customFormat="1" x14ac:dyDescent="0.25">
      <c r="A980" s="416"/>
      <c r="C980" s="418"/>
      <c r="D980" s="415"/>
      <c r="E980" s="415"/>
      <c r="F980" s="415"/>
      <c r="G980" s="415"/>
      <c r="H980" s="415"/>
      <c r="K980" s="419"/>
    </row>
    <row r="981" spans="1:11" s="417" customFormat="1" x14ac:dyDescent="0.25">
      <c r="A981" s="416"/>
      <c r="C981" s="418"/>
      <c r="D981" s="415"/>
      <c r="E981" s="415"/>
      <c r="F981" s="415"/>
      <c r="G981" s="415"/>
      <c r="H981" s="415"/>
      <c r="K981" s="419"/>
    </row>
    <row r="982" spans="1:11" s="417" customFormat="1" x14ac:dyDescent="0.25">
      <c r="A982" s="416"/>
      <c r="C982" s="418"/>
      <c r="D982" s="415"/>
      <c r="E982" s="415"/>
      <c r="F982" s="415"/>
      <c r="G982" s="415"/>
      <c r="H982" s="415"/>
      <c r="K982" s="419"/>
    </row>
    <row r="983" spans="1:11" s="417" customFormat="1" x14ac:dyDescent="0.25">
      <c r="A983" s="416"/>
      <c r="C983" s="418"/>
      <c r="D983" s="415"/>
      <c r="E983" s="415"/>
      <c r="F983" s="415"/>
      <c r="G983" s="415"/>
      <c r="H983" s="415"/>
      <c r="K983" s="419"/>
    </row>
    <row r="984" spans="1:11" s="417" customFormat="1" x14ac:dyDescent="0.25">
      <c r="A984" s="416"/>
      <c r="C984" s="418"/>
      <c r="D984" s="415"/>
      <c r="E984" s="415"/>
      <c r="F984" s="415"/>
      <c r="G984" s="415"/>
      <c r="H984" s="415"/>
      <c r="K984" s="419"/>
    </row>
    <row r="985" spans="1:11" s="417" customFormat="1" x14ac:dyDescent="0.25">
      <c r="A985" s="416"/>
      <c r="C985" s="418"/>
      <c r="D985" s="415"/>
      <c r="E985" s="415"/>
      <c r="F985" s="415"/>
      <c r="G985" s="415"/>
      <c r="H985" s="415"/>
      <c r="K985" s="419"/>
    </row>
    <row r="986" spans="1:11" s="417" customFormat="1" x14ac:dyDescent="0.25">
      <c r="A986" s="416"/>
      <c r="C986" s="418"/>
      <c r="D986" s="415"/>
      <c r="E986" s="415"/>
      <c r="F986" s="415"/>
      <c r="G986" s="415"/>
      <c r="H986" s="415"/>
      <c r="K986" s="419"/>
    </row>
    <row r="987" spans="1:11" s="417" customFormat="1" x14ac:dyDescent="0.25">
      <c r="A987" s="416"/>
      <c r="C987" s="418"/>
      <c r="D987" s="415"/>
      <c r="E987" s="415"/>
      <c r="F987" s="415"/>
      <c r="G987" s="415"/>
      <c r="H987" s="415"/>
      <c r="K987" s="419"/>
    </row>
    <row r="988" spans="1:11" s="417" customFormat="1" x14ac:dyDescent="0.25">
      <c r="A988" s="416"/>
      <c r="C988" s="418"/>
      <c r="D988" s="415"/>
      <c r="E988" s="415"/>
      <c r="F988" s="415"/>
      <c r="G988" s="415"/>
      <c r="H988" s="415"/>
      <c r="K988" s="419"/>
    </row>
    <row r="989" spans="1:11" s="417" customFormat="1" x14ac:dyDescent="0.25">
      <c r="A989" s="416"/>
      <c r="C989" s="418"/>
      <c r="D989" s="415"/>
      <c r="E989" s="415"/>
      <c r="F989" s="415"/>
      <c r="G989" s="415"/>
      <c r="H989" s="415"/>
      <c r="K989" s="419"/>
    </row>
    <row r="990" spans="1:11" s="417" customFormat="1" x14ac:dyDescent="0.25">
      <c r="A990" s="416"/>
      <c r="C990" s="418"/>
      <c r="D990" s="415"/>
      <c r="E990" s="415"/>
      <c r="F990" s="415"/>
      <c r="G990" s="415"/>
      <c r="H990" s="415"/>
      <c r="K990" s="419"/>
    </row>
    <row r="991" spans="1:11" s="417" customFormat="1" x14ac:dyDescent="0.25">
      <c r="A991" s="416"/>
      <c r="C991" s="418"/>
      <c r="D991" s="415"/>
      <c r="E991" s="415"/>
      <c r="F991" s="415"/>
      <c r="G991" s="415"/>
      <c r="H991" s="415"/>
      <c r="K991" s="419"/>
    </row>
    <row r="992" spans="1:11" s="417" customFormat="1" x14ac:dyDescent="0.25">
      <c r="A992" s="416"/>
      <c r="C992" s="418"/>
      <c r="D992" s="415"/>
      <c r="E992" s="415"/>
      <c r="F992" s="415"/>
      <c r="G992" s="415"/>
      <c r="H992" s="415"/>
      <c r="K992" s="419"/>
    </row>
    <row r="993" spans="1:11" s="417" customFormat="1" x14ac:dyDescent="0.25">
      <c r="A993" s="416"/>
      <c r="C993" s="418"/>
      <c r="D993" s="415"/>
      <c r="E993" s="415"/>
      <c r="F993" s="415"/>
      <c r="G993" s="415"/>
      <c r="H993" s="415"/>
      <c r="K993" s="419"/>
    </row>
    <row r="994" spans="1:11" s="417" customFormat="1" x14ac:dyDescent="0.25">
      <c r="A994" s="416"/>
      <c r="C994" s="418"/>
      <c r="D994" s="415"/>
      <c r="E994" s="415"/>
      <c r="F994" s="415"/>
      <c r="G994" s="415"/>
      <c r="H994" s="415"/>
      <c r="K994" s="419"/>
    </row>
    <row r="995" spans="1:11" s="417" customFormat="1" x14ac:dyDescent="0.25">
      <c r="A995" s="416"/>
      <c r="C995" s="418"/>
      <c r="D995" s="415"/>
      <c r="E995" s="415"/>
      <c r="F995" s="415"/>
      <c r="G995" s="415"/>
      <c r="H995" s="415"/>
      <c r="K995" s="419"/>
    </row>
    <row r="996" spans="1:11" s="417" customFormat="1" x14ac:dyDescent="0.25">
      <c r="A996" s="416"/>
      <c r="C996" s="418"/>
      <c r="D996" s="415"/>
      <c r="E996" s="415"/>
      <c r="F996" s="415"/>
      <c r="G996" s="415"/>
      <c r="H996" s="415"/>
      <c r="K996" s="419"/>
    </row>
    <row r="997" spans="1:11" s="417" customFormat="1" x14ac:dyDescent="0.25">
      <c r="A997" s="416"/>
      <c r="C997" s="418"/>
      <c r="D997" s="415"/>
      <c r="E997" s="415"/>
      <c r="F997" s="415"/>
      <c r="G997" s="415"/>
      <c r="H997" s="415"/>
      <c r="K997" s="419"/>
    </row>
    <row r="998" spans="1:11" s="417" customFormat="1" x14ac:dyDescent="0.25">
      <c r="A998" s="416"/>
      <c r="C998" s="418"/>
      <c r="D998" s="415"/>
      <c r="E998" s="415"/>
      <c r="F998" s="415"/>
      <c r="G998" s="415"/>
      <c r="H998" s="415"/>
      <c r="K998" s="419"/>
    </row>
    <row r="999" spans="1:11" s="417" customFormat="1" x14ac:dyDescent="0.25">
      <c r="A999" s="416"/>
      <c r="C999" s="418"/>
      <c r="D999" s="415"/>
      <c r="E999" s="415"/>
      <c r="F999" s="415"/>
      <c r="G999" s="415"/>
      <c r="H999" s="415"/>
      <c r="K999" s="419"/>
    </row>
    <row r="1000" spans="1:11" s="417" customFormat="1" x14ac:dyDescent="0.25">
      <c r="A1000" s="416"/>
      <c r="C1000" s="418"/>
      <c r="D1000" s="415"/>
      <c r="E1000" s="415"/>
      <c r="F1000" s="415"/>
      <c r="G1000" s="415"/>
      <c r="H1000" s="415"/>
      <c r="K1000" s="419"/>
    </row>
    <row r="1001" spans="1:11" s="417" customFormat="1" x14ac:dyDescent="0.25">
      <c r="A1001" s="416"/>
      <c r="C1001" s="418"/>
      <c r="D1001" s="415"/>
      <c r="E1001" s="415"/>
      <c r="F1001" s="415"/>
      <c r="G1001" s="415"/>
      <c r="H1001" s="415"/>
      <c r="K1001" s="419"/>
    </row>
    <row r="1002" spans="1:11" s="417" customFormat="1" x14ac:dyDescent="0.25">
      <c r="A1002" s="416"/>
      <c r="C1002" s="418"/>
      <c r="D1002" s="415"/>
      <c r="E1002" s="415"/>
      <c r="F1002" s="415"/>
      <c r="G1002" s="415"/>
      <c r="H1002" s="415"/>
      <c r="K1002" s="419"/>
    </row>
    <row r="1003" spans="1:11" s="417" customFormat="1" x14ac:dyDescent="0.25">
      <c r="A1003" s="416"/>
      <c r="C1003" s="418"/>
      <c r="D1003" s="415"/>
      <c r="E1003" s="415"/>
      <c r="F1003" s="415"/>
      <c r="G1003" s="415"/>
      <c r="H1003" s="415"/>
      <c r="K1003" s="419"/>
    </row>
    <row r="1004" spans="1:11" s="417" customFormat="1" x14ac:dyDescent="0.25">
      <c r="A1004" s="416"/>
      <c r="C1004" s="418"/>
      <c r="D1004" s="415"/>
      <c r="E1004" s="415"/>
      <c r="F1004" s="415"/>
      <c r="G1004" s="415"/>
      <c r="H1004" s="415"/>
      <c r="K1004" s="419"/>
    </row>
    <row r="1005" spans="1:11" s="417" customFormat="1" x14ac:dyDescent="0.25">
      <c r="A1005" s="416"/>
      <c r="C1005" s="418"/>
      <c r="D1005" s="415"/>
      <c r="E1005" s="415"/>
      <c r="F1005" s="415"/>
      <c r="G1005" s="415"/>
      <c r="H1005" s="415"/>
      <c r="K1005" s="419"/>
    </row>
    <row r="1006" spans="1:11" s="417" customFormat="1" x14ac:dyDescent="0.25">
      <c r="A1006" s="416"/>
      <c r="C1006" s="418"/>
      <c r="D1006" s="415"/>
      <c r="E1006" s="415"/>
      <c r="F1006" s="415"/>
      <c r="G1006" s="415"/>
      <c r="H1006" s="415"/>
      <c r="K1006" s="419"/>
    </row>
    <row r="1007" spans="1:11" s="417" customFormat="1" x14ac:dyDescent="0.25">
      <c r="A1007" s="416"/>
      <c r="C1007" s="418"/>
      <c r="D1007" s="415"/>
      <c r="E1007" s="415"/>
      <c r="F1007" s="415"/>
      <c r="G1007" s="415"/>
      <c r="H1007" s="415"/>
      <c r="K1007" s="419"/>
    </row>
    <row r="1008" spans="1:11" s="417" customFormat="1" x14ac:dyDescent="0.25">
      <c r="A1008" s="416"/>
      <c r="C1008" s="418"/>
      <c r="D1008" s="415"/>
      <c r="E1008" s="415"/>
      <c r="F1008" s="415"/>
      <c r="G1008" s="415"/>
      <c r="H1008" s="415"/>
      <c r="K1008" s="419"/>
    </row>
    <row r="1009" spans="1:11" s="417" customFormat="1" x14ac:dyDescent="0.25">
      <c r="A1009" s="416"/>
      <c r="C1009" s="418"/>
      <c r="D1009" s="415"/>
      <c r="E1009" s="415"/>
      <c r="F1009" s="415"/>
      <c r="G1009" s="415"/>
      <c r="H1009" s="415"/>
      <c r="K1009" s="419"/>
    </row>
    <row r="1010" spans="1:11" s="417" customFormat="1" x14ac:dyDescent="0.25">
      <c r="A1010" s="416"/>
      <c r="C1010" s="418"/>
      <c r="D1010" s="415"/>
      <c r="E1010" s="415"/>
      <c r="F1010" s="415"/>
      <c r="G1010" s="415"/>
      <c r="H1010" s="415"/>
      <c r="K1010" s="419"/>
    </row>
    <row r="1011" spans="1:11" s="417" customFormat="1" x14ac:dyDescent="0.25">
      <c r="A1011" s="416"/>
      <c r="C1011" s="418"/>
      <c r="D1011" s="415"/>
      <c r="E1011" s="415"/>
      <c r="F1011" s="415"/>
      <c r="G1011" s="415"/>
      <c r="H1011" s="415"/>
      <c r="K1011" s="419"/>
    </row>
    <row r="1012" spans="1:11" s="417" customFormat="1" x14ac:dyDescent="0.25">
      <c r="A1012" s="416"/>
      <c r="C1012" s="418"/>
      <c r="D1012" s="415"/>
      <c r="E1012" s="415"/>
      <c r="F1012" s="415"/>
      <c r="G1012" s="415"/>
      <c r="H1012" s="415"/>
      <c r="K1012" s="419"/>
    </row>
    <row r="1013" spans="1:11" s="417" customFormat="1" x14ac:dyDescent="0.25">
      <c r="A1013" s="416"/>
      <c r="C1013" s="418"/>
      <c r="D1013" s="415"/>
      <c r="E1013" s="415"/>
      <c r="F1013" s="415"/>
      <c r="G1013" s="415"/>
      <c r="H1013" s="415"/>
      <c r="K1013" s="419"/>
    </row>
    <row r="1014" spans="1:11" s="417" customFormat="1" x14ac:dyDescent="0.25">
      <c r="A1014" s="416"/>
      <c r="C1014" s="418"/>
      <c r="D1014" s="415"/>
      <c r="E1014" s="415"/>
      <c r="F1014" s="415"/>
      <c r="G1014" s="415"/>
      <c r="H1014" s="415"/>
      <c r="K1014" s="419"/>
    </row>
    <row r="1015" spans="1:11" s="417" customFormat="1" x14ac:dyDescent="0.25">
      <c r="A1015" s="416"/>
      <c r="C1015" s="418"/>
      <c r="D1015" s="415"/>
      <c r="E1015" s="415"/>
      <c r="F1015" s="415"/>
      <c r="G1015" s="415"/>
      <c r="H1015" s="415"/>
      <c r="K1015" s="419"/>
    </row>
    <row r="1016" spans="1:11" s="417" customFormat="1" x14ac:dyDescent="0.25">
      <c r="A1016" s="416"/>
      <c r="C1016" s="418"/>
      <c r="D1016" s="415"/>
      <c r="E1016" s="415"/>
      <c r="F1016" s="415"/>
      <c r="G1016" s="415"/>
      <c r="H1016" s="415"/>
      <c r="K1016" s="419"/>
    </row>
    <row r="1017" spans="1:11" s="417" customFormat="1" x14ac:dyDescent="0.25">
      <c r="A1017" s="416"/>
      <c r="C1017" s="418"/>
      <c r="D1017" s="415"/>
      <c r="E1017" s="415"/>
      <c r="F1017" s="415"/>
      <c r="G1017" s="415"/>
      <c r="H1017" s="415"/>
      <c r="K1017" s="419"/>
    </row>
    <row r="1018" spans="1:11" s="417" customFormat="1" x14ac:dyDescent="0.25">
      <c r="A1018" s="416"/>
      <c r="C1018" s="418"/>
      <c r="D1018" s="415"/>
      <c r="E1018" s="415"/>
      <c r="F1018" s="415"/>
      <c r="G1018" s="415"/>
      <c r="H1018" s="415"/>
      <c r="K1018" s="419"/>
    </row>
    <row r="1019" spans="1:11" s="417" customFormat="1" x14ac:dyDescent="0.25">
      <c r="A1019" s="416"/>
      <c r="C1019" s="418"/>
      <c r="D1019" s="415"/>
      <c r="E1019" s="415"/>
      <c r="F1019" s="415"/>
      <c r="G1019" s="415"/>
      <c r="H1019" s="415"/>
      <c r="K1019" s="419"/>
    </row>
    <row r="1020" spans="1:11" s="417" customFormat="1" x14ac:dyDescent="0.25">
      <c r="A1020" s="416"/>
      <c r="C1020" s="418"/>
      <c r="D1020" s="415"/>
      <c r="E1020" s="415"/>
      <c r="F1020" s="415"/>
      <c r="G1020" s="415"/>
      <c r="H1020" s="415"/>
      <c r="K1020" s="419"/>
    </row>
    <row r="1021" spans="1:11" s="417" customFormat="1" x14ac:dyDescent="0.25">
      <c r="A1021" s="416"/>
      <c r="C1021" s="418"/>
      <c r="D1021" s="415"/>
      <c r="E1021" s="415"/>
      <c r="F1021" s="415"/>
      <c r="G1021" s="415"/>
      <c r="H1021" s="415"/>
      <c r="K1021" s="419"/>
    </row>
    <row r="1022" spans="1:11" s="417" customFormat="1" x14ac:dyDescent="0.25">
      <c r="A1022" s="416"/>
      <c r="C1022" s="418"/>
      <c r="D1022" s="415"/>
      <c r="E1022" s="415"/>
      <c r="F1022" s="415"/>
      <c r="G1022" s="415"/>
      <c r="H1022" s="415"/>
      <c r="K1022" s="419"/>
    </row>
    <row r="1023" spans="1:11" s="417" customFormat="1" x14ac:dyDescent="0.25">
      <c r="A1023" s="416"/>
      <c r="C1023" s="418"/>
      <c r="D1023" s="415"/>
      <c r="E1023" s="415"/>
      <c r="F1023" s="415"/>
      <c r="G1023" s="415"/>
      <c r="H1023" s="415"/>
      <c r="K1023" s="419"/>
    </row>
    <row r="1024" spans="1:11" s="417" customFormat="1" x14ac:dyDescent="0.25">
      <c r="A1024" s="416"/>
      <c r="C1024" s="418"/>
      <c r="D1024" s="415"/>
      <c r="E1024" s="415"/>
      <c r="F1024" s="415"/>
      <c r="G1024" s="415"/>
      <c r="H1024" s="415"/>
      <c r="K1024" s="419"/>
    </row>
    <row r="1025" spans="1:11" s="417" customFormat="1" x14ac:dyDescent="0.25">
      <c r="A1025" s="416"/>
      <c r="C1025" s="418"/>
      <c r="D1025" s="415"/>
      <c r="E1025" s="415"/>
      <c r="F1025" s="415"/>
      <c r="G1025" s="415"/>
      <c r="H1025" s="415"/>
      <c r="K1025" s="419"/>
    </row>
    <row r="1026" spans="1:11" s="417" customFormat="1" x14ac:dyDescent="0.25">
      <c r="A1026" s="416"/>
      <c r="C1026" s="418"/>
      <c r="D1026" s="415"/>
      <c r="E1026" s="415"/>
      <c r="F1026" s="415"/>
      <c r="G1026" s="415"/>
      <c r="H1026" s="415"/>
      <c r="K1026" s="419"/>
    </row>
    <row r="1027" spans="1:11" s="417" customFormat="1" x14ac:dyDescent="0.25">
      <c r="A1027" s="416"/>
      <c r="C1027" s="418"/>
      <c r="D1027" s="415"/>
      <c r="E1027" s="415"/>
      <c r="F1027" s="415"/>
      <c r="G1027" s="415"/>
      <c r="H1027" s="415"/>
      <c r="K1027" s="419"/>
    </row>
    <row r="1028" spans="1:11" s="417" customFormat="1" x14ac:dyDescent="0.25">
      <c r="A1028" s="416"/>
      <c r="C1028" s="418"/>
      <c r="D1028" s="415"/>
      <c r="E1028" s="415"/>
      <c r="F1028" s="415"/>
      <c r="G1028" s="415"/>
      <c r="H1028" s="415"/>
      <c r="K1028" s="419"/>
    </row>
    <row r="1029" spans="1:11" s="417" customFormat="1" x14ac:dyDescent="0.25">
      <c r="A1029" s="416"/>
      <c r="C1029" s="418"/>
      <c r="D1029" s="415"/>
      <c r="E1029" s="415"/>
      <c r="F1029" s="415"/>
      <c r="G1029" s="415"/>
      <c r="H1029" s="415"/>
      <c r="K1029" s="419"/>
    </row>
    <row r="1030" spans="1:11" s="417" customFormat="1" x14ac:dyDescent="0.25">
      <c r="A1030" s="416"/>
      <c r="C1030" s="418"/>
      <c r="D1030" s="415"/>
      <c r="E1030" s="415"/>
      <c r="F1030" s="415"/>
      <c r="G1030" s="415"/>
      <c r="H1030" s="415"/>
      <c r="K1030" s="419"/>
    </row>
    <row r="1031" spans="1:11" s="417" customFormat="1" x14ac:dyDescent="0.25">
      <c r="A1031" s="416"/>
      <c r="C1031" s="418"/>
      <c r="D1031" s="415"/>
      <c r="E1031" s="415"/>
      <c r="F1031" s="415"/>
      <c r="G1031" s="415"/>
      <c r="H1031" s="415"/>
      <c r="K1031" s="419"/>
    </row>
    <row r="1032" spans="1:11" s="417" customFormat="1" x14ac:dyDescent="0.25">
      <c r="A1032" s="416"/>
      <c r="C1032" s="418"/>
      <c r="D1032" s="415"/>
      <c r="E1032" s="415"/>
      <c r="F1032" s="415"/>
      <c r="G1032" s="415"/>
      <c r="H1032" s="415"/>
      <c r="K1032" s="419"/>
    </row>
    <row r="1033" spans="1:11" s="417" customFormat="1" x14ac:dyDescent="0.25">
      <c r="A1033" s="416"/>
      <c r="C1033" s="418"/>
      <c r="D1033" s="415"/>
      <c r="E1033" s="415"/>
      <c r="F1033" s="415"/>
      <c r="G1033" s="415"/>
      <c r="H1033" s="415"/>
      <c r="K1033" s="419"/>
    </row>
    <row r="1034" spans="1:11" s="417" customFormat="1" x14ac:dyDescent="0.25">
      <c r="A1034" s="416"/>
      <c r="C1034" s="418"/>
      <c r="D1034" s="415"/>
      <c r="E1034" s="415"/>
      <c r="F1034" s="415"/>
      <c r="G1034" s="415"/>
      <c r="H1034" s="415"/>
      <c r="K1034" s="419"/>
    </row>
    <row r="1035" spans="1:11" s="417" customFormat="1" x14ac:dyDescent="0.25">
      <c r="A1035" s="416"/>
      <c r="C1035" s="418"/>
      <c r="D1035" s="415"/>
      <c r="E1035" s="415"/>
      <c r="F1035" s="415"/>
      <c r="G1035" s="415"/>
      <c r="H1035" s="415"/>
      <c r="K1035" s="419"/>
    </row>
    <row r="1036" spans="1:11" s="417" customFormat="1" x14ac:dyDescent="0.25">
      <c r="A1036" s="416"/>
      <c r="C1036" s="418"/>
      <c r="D1036" s="415"/>
      <c r="E1036" s="415"/>
      <c r="F1036" s="415"/>
      <c r="G1036" s="415"/>
      <c r="H1036" s="415"/>
      <c r="K1036" s="419"/>
    </row>
    <row r="1037" spans="1:11" s="417" customFormat="1" x14ac:dyDescent="0.25">
      <c r="A1037" s="416"/>
      <c r="C1037" s="418"/>
      <c r="D1037" s="415"/>
      <c r="E1037" s="415"/>
      <c r="F1037" s="415"/>
      <c r="G1037" s="415"/>
      <c r="H1037" s="415"/>
      <c r="K1037" s="419"/>
    </row>
    <row r="1038" spans="1:11" s="417" customFormat="1" x14ac:dyDescent="0.25">
      <c r="A1038" s="416"/>
      <c r="C1038" s="418"/>
      <c r="D1038" s="415"/>
      <c r="E1038" s="415"/>
      <c r="F1038" s="415"/>
      <c r="G1038" s="415"/>
      <c r="H1038" s="415"/>
      <c r="K1038" s="419"/>
    </row>
    <row r="1039" spans="1:11" s="417" customFormat="1" x14ac:dyDescent="0.25">
      <c r="A1039" s="416"/>
      <c r="C1039" s="418"/>
      <c r="D1039" s="415"/>
      <c r="E1039" s="415"/>
      <c r="F1039" s="415"/>
      <c r="G1039" s="415"/>
      <c r="H1039" s="415"/>
      <c r="K1039" s="419"/>
    </row>
    <row r="1040" spans="1:11" s="417" customFormat="1" x14ac:dyDescent="0.25">
      <c r="A1040" s="416"/>
      <c r="C1040" s="418"/>
      <c r="D1040" s="415"/>
      <c r="E1040" s="415"/>
      <c r="F1040" s="415"/>
      <c r="G1040" s="415"/>
      <c r="H1040" s="415"/>
      <c r="K1040" s="419"/>
    </row>
    <row r="1041" spans="1:11" s="417" customFormat="1" x14ac:dyDescent="0.25">
      <c r="A1041" s="416"/>
      <c r="C1041" s="418"/>
      <c r="D1041" s="415"/>
      <c r="E1041" s="415"/>
      <c r="F1041" s="415"/>
      <c r="G1041" s="415"/>
      <c r="H1041" s="415"/>
      <c r="K1041" s="419"/>
    </row>
    <row r="1042" spans="1:11" s="417" customFormat="1" x14ac:dyDescent="0.25">
      <c r="A1042" s="416"/>
      <c r="C1042" s="418"/>
      <c r="D1042" s="415"/>
      <c r="E1042" s="415"/>
      <c r="F1042" s="415"/>
      <c r="G1042" s="415"/>
      <c r="H1042" s="415"/>
      <c r="K1042" s="419"/>
    </row>
    <row r="1043" spans="1:11" s="417" customFormat="1" x14ac:dyDescent="0.25">
      <c r="A1043" s="416"/>
      <c r="C1043" s="418"/>
      <c r="D1043" s="415"/>
      <c r="E1043" s="415"/>
      <c r="F1043" s="415"/>
      <c r="G1043" s="415"/>
      <c r="H1043" s="415"/>
      <c r="K1043" s="419"/>
    </row>
    <row r="1044" spans="1:11" s="417" customFormat="1" x14ac:dyDescent="0.25">
      <c r="A1044" s="416"/>
      <c r="C1044" s="418"/>
      <c r="D1044" s="415"/>
      <c r="E1044" s="415"/>
      <c r="F1044" s="415"/>
      <c r="G1044" s="415"/>
      <c r="H1044" s="415"/>
      <c r="K1044" s="419"/>
    </row>
    <row r="1045" spans="1:11" s="417" customFormat="1" x14ac:dyDescent="0.25">
      <c r="A1045" s="416"/>
      <c r="C1045" s="418"/>
      <c r="D1045" s="415"/>
      <c r="E1045" s="415"/>
      <c r="F1045" s="415"/>
      <c r="G1045" s="415"/>
      <c r="H1045" s="415"/>
      <c r="K1045" s="419"/>
    </row>
    <row r="1046" spans="1:11" s="417" customFormat="1" x14ac:dyDescent="0.25">
      <c r="A1046" s="416"/>
      <c r="C1046" s="418"/>
      <c r="D1046" s="415"/>
      <c r="E1046" s="415"/>
      <c r="F1046" s="415"/>
      <c r="G1046" s="415"/>
      <c r="H1046" s="415"/>
      <c r="K1046" s="419"/>
    </row>
    <row r="1047" spans="1:11" s="417" customFormat="1" x14ac:dyDescent="0.25">
      <c r="A1047" s="416"/>
      <c r="C1047" s="418"/>
      <c r="D1047" s="415"/>
      <c r="E1047" s="415"/>
      <c r="F1047" s="415"/>
      <c r="G1047" s="415"/>
      <c r="H1047" s="415"/>
      <c r="K1047" s="419"/>
    </row>
    <row r="1048" spans="1:11" s="417" customFormat="1" x14ac:dyDescent="0.25">
      <c r="A1048" s="416"/>
      <c r="C1048" s="418"/>
      <c r="D1048" s="415"/>
      <c r="E1048" s="415"/>
      <c r="F1048" s="415"/>
      <c r="G1048" s="415"/>
      <c r="H1048" s="415"/>
      <c r="K1048" s="419"/>
    </row>
    <row r="1049" spans="1:11" s="417" customFormat="1" x14ac:dyDescent="0.25">
      <c r="A1049" s="416"/>
      <c r="C1049" s="418"/>
      <c r="D1049" s="415"/>
      <c r="E1049" s="415"/>
      <c r="F1049" s="415"/>
      <c r="G1049" s="415"/>
      <c r="H1049" s="415"/>
      <c r="K1049" s="419"/>
    </row>
    <row r="1050" spans="1:11" s="417" customFormat="1" x14ac:dyDescent="0.25">
      <c r="A1050" s="416"/>
      <c r="C1050" s="418"/>
      <c r="D1050" s="415"/>
      <c r="E1050" s="415"/>
      <c r="F1050" s="415"/>
      <c r="G1050" s="415"/>
      <c r="H1050" s="415"/>
      <c r="K1050" s="419"/>
    </row>
    <row r="1051" spans="1:11" s="417" customFormat="1" x14ac:dyDescent="0.25">
      <c r="A1051" s="416"/>
      <c r="C1051" s="418"/>
      <c r="D1051" s="415"/>
      <c r="E1051" s="415"/>
      <c r="F1051" s="415"/>
      <c r="G1051" s="415"/>
      <c r="H1051" s="415"/>
      <c r="K1051" s="419"/>
    </row>
    <row r="1052" spans="1:11" s="417" customFormat="1" x14ac:dyDescent="0.25">
      <c r="A1052" s="416"/>
      <c r="C1052" s="418"/>
      <c r="D1052" s="415"/>
      <c r="E1052" s="415"/>
      <c r="F1052" s="415"/>
      <c r="G1052" s="415"/>
      <c r="H1052" s="415"/>
      <c r="K1052" s="419"/>
    </row>
    <row r="1053" spans="1:11" s="417" customFormat="1" x14ac:dyDescent="0.25">
      <c r="A1053" s="416"/>
      <c r="C1053" s="418"/>
      <c r="D1053" s="415"/>
      <c r="E1053" s="415"/>
      <c r="F1053" s="415"/>
      <c r="G1053" s="415"/>
      <c r="H1053" s="415"/>
      <c r="K1053" s="419"/>
    </row>
    <row r="1054" spans="1:11" s="417" customFormat="1" x14ac:dyDescent="0.25">
      <c r="A1054" s="416"/>
      <c r="C1054" s="418"/>
      <c r="D1054" s="415"/>
      <c r="E1054" s="415"/>
      <c r="F1054" s="415"/>
      <c r="G1054" s="415"/>
      <c r="H1054" s="415"/>
      <c r="K1054" s="419"/>
    </row>
    <row r="1055" spans="1:11" s="417" customFormat="1" x14ac:dyDescent="0.25">
      <c r="A1055" s="416"/>
      <c r="C1055" s="418"/>
      <c r="D1055" s="415"/>
      <c r="E1055" s="415"/>
      <c r="F1055" s="415"/>
      <c r="G1055" s="415"/>
      <c r="H1055" s="415"/>
      <c r="K1055" s="419"/>
    </row>
    <row r="1056" spans="1:11" s="417" customFormat="1" x14ac:dyDescent="0.25">
      <c r="A1056" s="416"/>
      <c r="C1056" s="418"/>
      <c r="D1056" s="415"/>
      <c r="E1056" s="415"/>
      <c r="F1056" s="415"/>
      <c r="G1056" s="415"/>
      <c r="H1056" s="415"/>
      <c r="K1056" s="419"/>
    </row>
    <row r="1057" spans="1:11" s="417" customFormat="1" x14ac:dyDescent="0.25">
      <c r="A1057" s="416"/>
      <c r="C1057" s="418"/>
      <c r="D1057" s="415"/>
      <c r="E1057" s="415"/>
      <c r="F1057" s="415"/>
      <c r="G1057" s="415"/>
      <c r="H1057" s="415"/>
      <c r="K1057" s="419"/>
    </row>
    <row r="1058" spans="1:11" s="417" customFormat="1" x14ac:dyDescent="0.25">
      <c r="A1058" s="416"/>
      <c r="C1058" s="418"/>
      <c r="D1058" s="415"/>
      <c r="E1058" s="415"/>
      <c r="F1058" s="415"/>
      <c r="G1058" s="415"/>
      <c r="H1058" s="415"/>
      <c r="K1058" s="419"/>
    </row>
    <row r="1059" spans="1:11" s="417" customFormat="1" x14ac:dyDescent="0.25">
      <c r="A1059" s="416"/>
      <c r="C1059" s="418"/>
      <c r="D1059" s="415"/>
      <c r="E1059" s="415"/>
      <c r="F1059" s="415"/>
      <c r="G1059" s="415"/>
      <c r="H1059" s="415"/>
      <c r="K1059" s="419"/>
    </row>
    <row r="1060" spans="1:11" s="417" customFormat="1" x14ac:dyDescent="0.25">
      <c r="A1060" s="416"/>
      <c r="C1060" s="418"/>
      <c r="D1060" s="415"/>
      <c r="E1060" s="415"/>
      <c r="F1060" s="415"/>
      <c r="G1060" s="415"/>
      <c r="H1060" s="415"/>
      <c r="K1060" s="419"/>
    </row>
    <row r="1061" spans="1:11" s="417" customFormat="1" x14ac:dyDescent="0.25">
      <c r="A1061" s="416"/>
      <c r="C1061" s="418"/>
      <c r="D1061" s="415"/>
      <c r="E1061" s="415"/>
      <c r="F1061" s="415"/>
      <c r="G1061" s="415"/>
      <c r="H1061" s="415"/>
      <c r="K1061" s="419"/>
    </row>
    <row r="1062" spans="1:11" s="417" customFormat="1" x14ac:dyDescent="0.25">
      <c r="A1062" s="416"/>
      <c r="C1062" s="418"/>
      <c r="D1062" s="415"/>
      <c r="E1062" s="415"/>
      <c r="F1062" s="415"/>
      <c r="G1062" s="415"/>
      <c r="H1062" s="415"/>
      <c r="K1062" s="419"/>
    </row>
    <row r="1063" spans="1:11" s="417" customFormat="1" x14ac:dyDescent="0.25">
      <c r="A1063" s="416"/>
      <c r="C1063" s="418"/>
      <c r="D1063" s="415"/>
      <c r="E1063" s="415"/>
      <c r="F1063" s="415"/>
      <c r="G1063" s="415"/>
      <c r="H1063" s="415"/>
      <c r="K1063" s="419"/>
    </row>
    <row r="1064" spans="1:11" s="417" customFormat="1" x14ac:dyDescent="0.25">
      <c r="A1064" s="416"/>
      <c r="C1064" s="418"/>
      <c r="D1064" s="415"/>
      <c r="E1064" s="415"/>
      <c r="F1064" s="415"/>
      <c r="G1064" s="415"/>
      <c r="H1064" s="415"/>
      <c r="K1064" s="419"/>
    </row>
    <row r="1065" spans="1:11" s="417" customFormat="1" x14ac:dyDescent="0.25">
      <c r="A1065" s="416"/>
      <c r="C1065" s="418"/>
      <c r="D1065" s="415"/>
      <c r="E1065" s="415"/>
      <c r="F1065" s="415"/>
      <c r="G1065" s="415"/>
      <c r="H1065" s="415"/>
      <c r="K1065" s="419"/>
    </row>
    <row r="1066" spans="1:11" s="417" customFormat="1" x14ac:dyDescent="0.25">
      <c r="A1066" s="416"/>
      <c r="C1066" s="418"/>
      <c r="D1066" s="415"/>
      <c r="E1066" s="415"/>
      <c r="F1066" s="415"/>
      <c r="G1066" s="415"/>
      <c r="H1066" s="415"/>
      <c r="K1066" s="419"/>
    </row>
    <row r="1067" spans="1:11" s="417" customFormat="1" x14ac:dyDescent="0.25">
      <c r="A1067" s="416"/>
      <c r="C1067" s="418"/>
      <c r="D1067" s="415"/>
      <c r="E1067" s="415"/>
      <c r="F1067" s="415"/>
      <c r="G1067" s="415"/>
      <c r="H1067" s="415"/>
      <c r="K1067" s="419"/>
    </row>
    <row r="1068" spans="1:11" s="417" customFormat="1" x14ac:dyDescent="0.25">
      <c r="A1068" s="416"/>
      <c r="C1068" s="418"/>
      <c r="D1068" s="415"/>
      <c r="E1068" s="415"/>
      <c r="F1068" s="415"/>
      <c r="G1068" s="415"/>
      <c r="H1068" s="415"/>
      <c r="K1068" s="419"/>
    </row>
    <row r="1069" spans="1:11" s="417" customFormat="1" x14ac:dyDescent="0.25">
      <c r="A1069" s="416"/>
      <c r="C1069" s="418"/>
      <c r="D1069" s="415"/>
      <c r="E1069" s="415"/>
      <c r="F1069" s="415"/>
      <c r="G1069" s="415"/>
      <c r="H1069" s="415"/>
      <c r="K1069" s="419"/>
    </row>
    <row r="1070" spans="1:11" s="417" customFormat="1" x14ac:dyDescent="0.25">
      <c r="A1070" s="416"/>
      <c r="C1070" s="418"/>
      <c r="D1070" s="415"/>
      <c r="E1070" s="415"/>
      <c r="F1070" s="415"/>
      <c r="G1070" s="415"/>
      <c r="H1070" s="415"/>
      <c r="K1070" s="419"/>
    </row>
    <row r="1071" spans="1:11" s="417" customFormat="1" x14ac:dyDescent="0.25">
      <c r="A1071" s="416"/>
      <c r="C1071" s="418"/>
      <c r="D1071" s="415"/>
      <c r="E1071" s="415"/>
      <c r="F1071" s="415"/>
      <c r="G1071" s="415"/>
      <c r="H1071" s="415"/>
      <c r="K1071" s="419"/>
    </row>
    <row r="1072" spans="1:11" s="417" customFormat="1" x14ac:dyDescent="0.25">
      <c r="A1072" s="416"/>
      <c r="C1072" s="418"/>
      <c r="D1072" s="415"/>
      <c r="E1072" s="415"/>
      <c r="F1072" s="415"/>
      <c r="G1072" s="415"/>
      <c r="H1072" s="415"/>
      <c r="K1072" s="419"/>
    </row>
    <row r="1073" spans="1:11" s="417" customFormat="1" x14ac:dyDescent="0.25">
      <c r="A1073" s="416"/>
      <c r="C1073" s="418"/>
      <c r="D1073" s="415"/>
      <c r="E1073" s="415"/>
      <c r="F1073" s="415"/>
      <c r="G1073" s="415"/>
      <c r="H1073" s="415"/>
      <c r="K1073" s="419"/>
    </row>
    <row r="1074" spans="1:11" s="417" customFormat="1" x14ac:dyDescent="0.25">
      <c r="A1074" s="416"/>
      <c r="C1074" s="418"/>
      <c r="D1074" s="415"/>
      <c r="E1074" s="415"/>
      <c r="F1074" s="415"/>
      <c r="G1074" s="415"/>
      <c r="H1074" s="415"/>
      <c r="K1074" s="419"/>
    </row>
    <row r="1075" spans="1:11" s="417" customFormat="1" x14ac:dyDescent="0.25">
      <c r="A1075" s="416"/>
      <c r="C1075" s="418"/>
      <c r="D1075" s="415"/>
      <c r="E1075" s="415"/>
      <c r="F1075" s="415"/>
      <c r="G1075" s="415"/>
      <c r="H1075" s="415"/>
      <c r="K1075" s="419"/>
    </row>
    <row r="1076" spans="1:11" s="417" customFormat="1" x14ac:dyDescent="0.25">
      <c r="A1076" s="416"/>
      <c r="C1076" s="418"/>
      <c r="D1076" s="415"/>
      <c r="E1076" s="415"/>
      <c r="F1076" s="415"/>
      <c r="G1076" s="415"/>
      <c r="H1076" s="415"/>
      <c r="K1076" s="419"/>
    </row>
    <row r="1077" spans="1:11" s="417" customFormat="1" x14ac:dyDescent="0.25">
      <c r="A1077" s="416"/>
      <c r="C1077" s="418"/>
      <c r="D1077" s="415"/>
      <c r="E1077" s="415"/>
      <c r="F1077" s="415"/>
      <c r="G1077" s="415"/>
      <c r="H1077" s="415"/>
      <c r="K1077" s="419"/>
    </row>
    <row r="1078" spans="1:11" s="417" customFormat="1" x14ac:dyDescent="0.25">
      <c r="A1078" s="416"/>
      <c r="C1078" s="418"/>
      <c r="D1078" s="415"/>
      <c r="E1078" s="415"/>
      <c r="F1078" s="415"/>
      <c r="G1078" s="415"/>
      <c r="H1078" s="415"/>
      <c r="K1078" s="419"/>
    </row>
    <row r="1079" spans="1:11" s="417" customFormat="1" x14ac:dyDescent="0.25">
      <c r="A1079" s="416"/>
      <c r="C1079" s="418"/>
      <c r="D1079" s="415"/>
      <c r="E1079" s="415"/>
      <c r="F1079" s="415"/>
      <c r="G1079" s="415"/>
      <c r="H1079" s="415"/>
      <c r="K1079" s="419"/>
    </row>
    <row r="1080" spans="1:11" s="417" customFormat="1" x14ac:dyDescent="0.25">
      <c r="A1080" s="416"/>
      <c r="C1080" s="418"/>
      <c r="D1080" s="415"/>
      <c r="E1080" s="415"/>
      <c r="F1080" s="415"/>
      <c r="G1080" s="415"/>
      <c r="H1080" s="415"/>
      <c r="K1080" s="419"/>
    </row>
    <row r="1081" spans="1:11" s="417" customFormat="1" x14ac:dyDescent="0.25">
      <c r="A1081" s="416"/>
      <c r="C1081" s="418"/>
      <c r="D1081" s="415"/>
      <c r="E1081" s="415"/>
      <c r="F1081" s="415"/>
      <c r="G1081" s="415"/>
      <c r="H1081" s="415"/>
      <c r="K1081" s="419"/>
    </row>
    <row r="1082" spans="1:11" s="417" customFormat="1" x14ac:dyDescent="0.25">
      <c r="A1082" s="416"/>
      <c r="C1082" s="418"/>
      <c r="D1082" s="415"/>
      <c r="E1082" s="415"/>
      <c r="F1082" s="415"/>
      <c r="G1082" s="415"/>
      <c r="H1082" s="415"/>
      <c r="K1082" s="419"/>
    </row>
    <row r="1083" spans="1:11" s="417" customFormat="1" x14ac:dyDescent="0.25">
      <c r="A1083" s="416"/>
      <c r="C1083" s="418"/>
      <c r="D1083" s="415"/>
      <c r="E1083" s="415"/>
      <c r="F1083" s="415"/>
      <c r="G1083" s="415"/>
      <c r="H1083" s="415"/>
      <c r="K1083" s="419"/>
    </row>
    <row r="1084" spans="1:11" s="417" customFormat="1" x14ac:dyDescent="0.25">
      <c r="A1084" s="416"/>
      <c r="C1084" s="418"/>
      <c r="D1084" s="415"/>
      <c r="E1084" s="415"/>
      <c r="F1084" s="415"/>
      <c r="G1084" s="415"/>
      <c r="H1084" s="415"/>
      <c r="K1084" s="419"/>
    </row>
    <row r="1085" spans="1:11" s="417" customFormat="1" x14ac:dyDescent="0.25">
      <c r="A1085" s="416"/>
      <c r="C1085" s="418"/>
      <c r="D1085" s="415"/>
      <c r="E1085" s="415"/>
      <c r="F1085" s="415"/>
      <c r="G1085" s="415"/>
      <c r="H1085" s="415"/>
      <c r="K1085" s="419"/>
    </row>
    <row r="1086" spans="1:11" s="417" customFormat="1" x14ac:dyDescent="0.25">
      <c r="A1086" s="416"/>
      <c r="C1086" s="418"/>
      <c r="D1086" s="415"/>
      <c r="E1086" s="415"/>
      <c r="F1086" s="415"/>
      <c r="G1086" s="415"/>
      <c r="H1086" s="415"/>
      <c r="K1086" s="419"/>
    </row>
    <row r="1087" spans="1:11" s="417" customFormat="1" x14ac:dyDescent="0.25">
      <c r="A1087" s="416"/>
      <c r="C1087" s="418"/>
      <c r="D1087" s="415"/>
      <c r="E1087" s="415"/>
      <c r="F1087" s="415"/>
      <c r="G1087" s="415"/>
      <c r="H1087" s="415"/>
      <c r="K1087" s="419"/>
    </row>
    <row r="1088" spans="1:11" s="417" customFormat="1" x14ac:dyDescent="0.25">
      <c r="A1088" s="416"/>
      <c r="C1088" s="418"/>
      <c r="D1088" s="415"/>
      <c r="E1088" s="415"/>
      <c r="F1088" s="415"/>
      <c r="G1088" s="415"/>
      <c r="H1088" s="415"/>
      <c r="K1088" s="419"/>
    </row>
    <row r="1089" spans="1:11" s="417" customFormat="1" x14ac:dyDescent="0.25">
      <c r="A1089" s="416"/>
      <c r="C1089" s="418"/>
      <c r="D1089" s="415"/>
      <c r="E1089" s="415"/>
      <c r="F1089" s="415"/>
      <c r="G1089" s="415"/>
      <c r="H1089" s="415"/>
      <c r="K1089" s="419"/>
    </row>
    <row r="1090" spans="1:11" s="417" customFormat="1" x14ac:dyDescent="0.25">
      <c r="A1090" s="416"/>
      <c r="C1090" s="418"/>
      <c r="D1090" s="415"/>
      <c r="E1090" s="415"/>
      <c r="F1090" s="415"/>
      <c r="G1090" s="415"/>
      <c r="H1090" s="415"/>
      <c r="K1090" s="419"/>
    </row>
    <row r="1091" spans="1:11" s="417" customFormat="1" x14ac:dyDescent="0.25">
      <c r="A1091" s="416"/>
      <c r="C1091" s="418"/>
      <c r="D1091" s="415"/>
      <c r="E1091" s="415"/>
      <c r="F1091" s="415"/>
      <c r="G1091" s="415"/>
      <c r="H1091" s="415"/>
      <c r="K1091" s="419"/>
    </row>
    <row r="1092" spans="1:11" s="417" customFormat="1" x14ac:dyDescent="0.25">
      <c r="A1092" s="416"/>
      <c r="C1092" s="418"/>
      <c r="D1092" s="415"/>
      <c r="E1092" s="415"/>
      <c r="F1092" s="415"/>
      <c r="G1092" s="415"/>
      <c r="H1092" s="415"/>
      <c r="K1092" s="419"/>
    </row>
    <row r="1093" spans="1:11" s="417" customFormat="1" x14ac:dyDescent="0.25">
      <c r="A1093" s="416"/>
      <c r="C1093" s="418"/>
      <c r="D1093" s="415"/>
      <c r="E1093" s="415"/>
      <c r="F1093" s="415"/>
      <c r="G1093" s="415"/>
      <c r="H1093" s="415"/>
      <c r="K1093" s="419"/>
    </row>
    <row r="1094" spans="1:11" s="417" customFormat="1" x14ac:dyDescent="0.25">
      <c r="A1094" s="416"/>
      <c r="C1094" s="418"/>
      <c r="D1094" s="415"/>
      <c r="E1094" s="415"/>
      <c r="F1094" s="415"/>
      <c r="G1094" s="415"/>
      <c r="H1094" s="415"/>
      <c r="K1094" s="419"/>
    </row>
    <row r="1095" spans="1:11" s="417" customFormat="1" x14ac:dyDescent="0.25">
      <c r="A1095" s="416"/>
      <c r="C1095" s="418"/>
      <c r="D1095" s="415"/>
      <c r="E1095" s="415"/>
      <c r="F1095" s="415"/>
      <c r="G1095" s="415"/>
      <c r="H1095" s="415"/>
      <c r="K1095" s="419"/>
    </row>
    <row r="1096" spans="1:11" s="417" customFormat="1" x14ac:dyDescent="0.25">
      <c r="A1096" s="416"/>
      <c r="C1096" s="418"/>
      <c r="D1096" s="415"/>
      <c r="E1096" s="415"/>
      <c r="F1096" s="415"/>
      <c r="G1096" s="415"/>
      <c r="H1096" s="415"/>
      <c r="K1096" s="419"/>
    </row>
    <row r="1097" spans="1:11" s="417" customFormat="1" x14ac:dyDescent="0.25">
      <c r="A1097" s="416"/>
      <c r="C1097" s="418"/>
      <c r="D1097" s="415"/>
      <c r="E1097" s="415"/>
      <c r="F1097" s="415"/>
      <c r="G1097" s="415"/>
      <c r="H1097" s="415"/>
      <c r="K1097" s="419"/>
    </row>
    <row r="1098" spans="1:11" s="417" customFormat="1" x14ac:dyDescent="0.25">
      <c r="A1098" s="416"/>
      <c r="C1098" s="418"/>
      <c r="D1098" s="415"/>
      <c r="E1098" s="415"/>
      <c r="F1098" s="415"/>
      <c r="G1098" s="415"/>
      <c r="H1098" s="415"/>
      <c r="K1098" s="419"/>
    </row>
    <row r="1099" spans="1:11" s="417" customFormat="1" x14ac:dyDescent="0.25">
      <c r="A1099" s="416"/>
      <c r="C1099" s="418"/>
      <c r="D1099" s="415"/>
      <c r="E1099" s="415"/>
      <c r="F1099" s="415"/>
      <c r="G1099" s="415"/>
      <c r="H1099" s="415"/>
      <c r="K1099" s="419"/>
    </row>
    <row r="1100" spans="1:11" s="417" customFormat="1" x14ac:dyDescent="0.25">
      <c r="A1100" s="416"/>
      <c r="C1100" s="418"/>
      <c r="D1100" s="415"/>
      <c r="E1100" s="415"/>
      <c r="F1100" s="415"/>
      <c r="G1100" s="415"/>
      <c r="H1100" s="415"/>
      <c r="K1100" s="419"/>
    </row>
    <row r="1101" spans="1:11" s="417" customFormat="1" x14ac:dyDescent="0.25">
      <c r="A1101" s="416"/>
      <c r="C1101" s="418"/>
      <c r="D1101" s="415"/>
      <c r="E1101" s="415"/>
      <c r="F1101" s="415"/>
      <c r="G1101" s="415"/>
      <c r="H1101" s="415"/>
      <c r="K1101" s="419"/>
    </row>
    <row r="1102" spans="1:11" s="417" customFormat="1" x14ac:dyDescent="0.25">
      <c r="A1102" s="416"/>
      <c r="C1102" s="418"/>
      <c r="D1102" s="415"/>
      <c r="E1102" s="415"/>
      <c r="F1102" s="415"/>
      <c r="G1102" s="415"/>
      <c r="H1102" s="415"/>
      <c r="K1102" s="419"/>
    </row>
    <row r="1103" spans="1:11" s="417" customFormat="1" x14ac:dyDescent="0.25">
      <c r="A1103" s="416"/>
      <c r="C1103" s="418"/>
      <c r="D1103" s="415"/>
      <c r="E1103" s="415"/>
      <c r="F1103" s="415"/>
      <c r="G1103" s="415"/>
      <c r="H1103" s="415"/>
      <c r="K1103" s="419"/>
    </row>
    <row r="1104" spans="1:11" s="417" customFormat="1" x14ac:dyDescent="0.25">
      <c r="A1104" s="416"/>
      <c r="C1104" s="418"/>
      <c r="D1104" s="415"/>
      <c r="E1104" s="415"/>
      <c r="F1104" s="415"/>
      <c r="G1104" s="415"/>
      <c r="H1104" s="415"/>
      <c r="K1104" s="419"/>
    </row>
    <row r="1105" spans="1:11" s="417" customFormat="1" x14ac:dyDescent="0.25">
      <c r="A1105" s="416"/>
      <c r="C1105" s="418"/>
      <c r="D1105" s="415"/>
      <c r="E1105" s="415"/>
      <c r="F1105" s="415"/>
      <c r="G1105" s="415"/>
      <c r="H1105" s="415"/>
      <c r="K1105" s="419"/>
    </row>
    <row r="1106" spans="1:11" s="417" customFormat="1" x14ac:dyDescent="0.25">
      <c r="A1106" s="416"/>
      <c r="C1106" s="418"/>
      <c r="D1106" s="415"/>
      <c r="E1106" s="415"/>
      <c r="F1106" s="415"/>
      <c r="G1106" s="415"/>
      <c r="H1106" s="415"/>
      <c r="K1106" s="419"/>
    </row>
    <row r="1107" spans="1:11" s="417" customFormat="1" x14ac:dyDescent="0.25">
      <c r="A1107" s="416"/>
      <c r="C1107" s="418"/>
      <c r="D1107" s="415"/>
      <c r="E1107" s="415"/>
      <c r="F1107" s="415"/>
      <c r="G1107" s="415"/>
      <c r="H1107" s="415"/>
      <c r="K1107" s="419"/>
    </row>
    <row r="1108" spans="1:11" s="417" customFormat="1" x14ac:dyDescent="0.25">
      <c r="A1108" s="416"/>
      <c r="C1108" s="418"/>
      <c r="D1108" s="415"/>
      <c r="E1108" s="415"/>
      <c r="F1108" s="415"/>
      <c r="G1108" s="415"/>
      <c r="H1108" s="415"/>
      <c r="K1108" s="419"/>
    </row>
    <row r="1109" spans="1:11" s="417" customFormat="1" x14ac:dyDescent="0.25">
      <c r="A1109" s="416"/>
      <c r="C1109" s="418"/>
      <c r="D1109" s="415"/>
      <c r="E1109" s="415"/>
      <c r="F1109" s="415"/>
      <c r="G1109" s="415"/>
      <c r="H1109" s="415"/>
      <c r="K1109" s="419"/>
    </row>
    <row r="1110" spans="1:11" s="417" customFormat="1" x14ac:dyDescent="0.25">
      <c r="A1110" s="416"/>
      <c r="C1110" s="418"/>
      <c r="D1110" s="415"/>
      <c r="E1110" s="415"/>
      <c r="F1110" s="415"/>
      <c r="G1110" s="415"/>
      <c r="H1110" s="415"/>
      <c r="K1110" s="419"/>
    </row>
    <row r="1111" spans="1:11" s="417" customFormat="1" x14ac:dyDescent="0.25">
      <c r="A1111" s="416"/>
      <c r="C1111" s="418"/>
      <c r="D1111" s="415"/>
      <c r="E1111" s="415"/>
      <c r="F1111" s="415"/>
      <c r="G1111" s="415"/>
      <c r="H1111" s="415"/>
      <c r="K1111" s="419"/>
    </row>
    <row r="1112" spans="1:11" s="417" customFormat="1" x14ac:dyDescent="0.25">
      <c r="A1112" s="416"/>
      <c r="C1112" s="418"/>
      <c r="D1112" s="415"/>
      <c r="E1112" s="415"/>
      <c r="F1112" s="415"/>
      <c r="G1112" s="415"/>
      <c r="H1112" s="415"/>
      <c r="K1112" s="419"/>
    </row>
    <row r="1113" spans="1:11" s="417" customFormat="1" x14ac:dyDescent="0.25">
      <c r="A1113" s="416"/>
      <c r="C1113" s="418"/>
      <c r="D1113" s="415"/>
      <c r="E1113" s="415"/>
      <c r="F1113" s="415"/>
      <c r="G1113" s="415"/>
      <c r="H1113" s="415"/>
      <c r="K1113" s="419"/>
    </row>
    <row r="1114" spans="1:11" s="417" customFormat="1" x14ac:dyDescent="0.25">
      <c r="A1114" s="416"/>
      <c r="C1114" s="418"/>
      <c r="D1114" s="415"/>
      <c r="E1114" s="415"/>
      <c r="F1114" s="415"/>
      <c r="G1114" s="415"/>
      <c r="H1114" s="415"/>
      <c r="K1114" s="419"/>
    </row>
    <row r="1115" spans="1:11" s="417" customFormat="1" x14ac:dyDescent="0.25">
      <c r="A1115" s="416"/>
      <c r="C1115" s="418"/>
      <c r="D1115" s="415"/>
      <c r="E1115" s="415"/>
      <c r="F1115" s="415"/>
      <c r="G1115" s="415"/>
      <c r="H1115" s="415"/>
      <c r="K1115" s="419"/>
    </row>
    <row r="1116" spans="1:11" s="417" customFormat="1" x14ac:dyDescent="0.25">
      <c r="A1116" s="416"/>
      <c r="C1116" s="418"/>
      <c r="D1116" s="415"/>
      <c r="E1116" s="415"/>
      <c r="F1116" s="415"/>
      <c r="G1116" s="415"/>
      <c r="H1116" s="415"/>
      <c r="K1116" s="419"/>
    </row>
    <row r="1117" spans="1:11" s="417" customFormat="1" x14ac:dyDescent="0.25">
      <c r="A1117" s="416"/>
      <c r="C1117" s="418"/>
      <c r="D1117" s="415"/>
      <c r="E1117" s="415"/>
      <c r="F1117" s="415"/>
      <c r="G1117" s="415"/>
      <c r="H1117" s="415"/>
      <c r="K1117" s="419"/>
    </row>
    <row r="1118" spans="1:11" s="417" customFormat="1" x14ac:dyDescent="0.25">
      <c r="A1118" s="416"/>
      <c r="C1118" s="418"/>
      <c r="D1118" s="415"/>
      <c r="E1118" s="415"/>
      <c r="F1118" s="415"/>
      <c r="G1118" s="415"/>
      <c r="H1118" s="415"/>
      <c r="K1118" s="419"/>
    </row>
    <row r="1119" spans="1:11" s="417" customFormat="1" x14ac:dyDescent="0.25">
      <c r="A1119" s="416"/>
      <c r="C1119" s="418"/>
      <c r="D1119" s="415"/>
      <c r="E1119" s="415"/>
      <c r="F1119" s="415"/>
      <c r="G1119" s="415"/>
      <c r="H1119" s="415"/>
      <c r="K1119" s="419"/>
    </row>
    <row r="1120" spans="1:11" s="417" customFormat="1" x14ac:dyDescent="0.25">
      <c r="A1120" s="416"/>
      <c r="C1120" s="418"/>
      <c r="D1120" s="415"/>
      <c r="E1120" s="415"/>
      <c r="F1120" s="415"/>
      <c r="G1120" s="415"/>
      <c r="H1120" s="415"/>
      <c r="K1120" s="419"/>
    </row>
    <row r="1121" spans="1:11" s="417" customFormat="1" x14ac:dyDescent="0.25">
      <c r="A1121" s="416"/>
      <c r="C1121" s="418"/>
      <c r="D1121" s="415"/>
      <c r="E1121" s="415"/>
      <c r="F1121" s="415"/>
      <c r="G1121" s="415"/>
      <c r="H1121" s="415"/>
      <c r="K1121" s="419"/>
    </row>
    <row r="1122" spans="1:11" s="417" customFormat="1" x14ac:dyDescent="0.25">
      <c r="A1122" s="416"/>
      <c r="C1122" s="418"/>
      <c r="D1122" s="415"/>
      <c r="E1122" s="415"/>
      <c r="F1122" s="415"/>
      <c r="G1122" s="415"/>
      <c r="H1122" s="415"/>
      <c r="K1122" s="419"/>
    </row>
    <row r="1123" spans="1:11" s="417" customFormat="1" x14ac:dyDescent="0.25">
      <c r="A1123" s="416"/>
      <c r="C1123" s="418"/>
      <c r="D1123" s="415"/>
      <c r="E1123" s="415"/>
      <c r="F1123" s="415"/>
      <c r="G1123" s="415"/>
      <c r="H1123" s="415"/>
      <c r="K1123" s="419"/>
    </row>
    <row r="1124" spans="1:11" s="417" customFormat="1" x14ac:dyDescent="0.25">
      <c r="A1124" s="416"/>
      <c r="C1124" s="418"/>
      <c r="D1124" s="415"/>
      <c r="E1124" s="415"/>
      <c r="F1124" s="415"/>
      <c r="G1124" s="415"/>
      <c r="H1124" s="415"/>
      <c r="K1124" s="419"/>
    </row>
    <row r="1125" spans="1:11" s="417" customFormat="1" x14ac:dyDescent="0.25">
      <c r="A1125" s="416"/>
      <c r="C1125" s="418"/>
      <c r="D1125" s="415"/>
      <c r="E1125" s="415"/>
      <c r="F1125" s="415"/>
      <c r="G1125" s="415"/>
      <c r="H1125" s="415"/>
      <c r="K1125" s="419"/>
    </row>
    <row r="1126" spans="1:11" s="417" customFormat="1" x14ac:dyDescent="0.25">
      <c r="A1126" s="416"/>
      <c r="C1126" s="418"/>
      <c r="D1126" s="415"/>
      <c r="E1126" s="415"/>
      <c r="F1126" s="415"/>
      <c r="G1126" s="415"/>
      <c r="H1126" s="415"/>
      <c r="K1126" s="419"/>
    </row>
    <row r="1127" spans="1:11" s="417" customFormat="1" x14ac:dyDescent="0.25">
      <c r="A1127" s="416"/>
      <c r="C1127" s="418"/>
      <c r="D1127" s="415"/>
      <c r="E1127" s="415"/>
      <c r="F1127" s="415"/>
      <c r="G1127" s="415"/>
      <c r="H1127" s="415"/>
      <c r="K1127" s="419"/>
    </row>
    <row r="1128" spans="1:11" s="417" customFormat="1" x14ac:dyDescent="0.25">
      <c r="A1128" s="416"/>
      <c r="C1128" s="418"/>
      <c r="D1128" s="415"/>
      <c r="E1128" s="415"/>
      <c r="F1128" s="415"/>
      <c r="G1128" s="415"/>
      <c r="H1128" s="415"/>
      <c r="K1128" s="419"/>
    </row>
    <row r="1129" spans="1:11" s="417" customFormat="1" x14ac:dyDescent="0.25">
      <c r="A1129" s="416"/>
      <c r="C1129" s="418"/>
      <c r="D1129" s="415"/>
      <c r="E1129" s="415"/>
      <c r="F1129" s="415"/>
      <c r="G1129" s="415"/>
      <c r="H1129" s="415"/>
      <c r="K1129" s="419"/>
    </row>
    <row r="1130" spans="1:11" s="417" customFormat="1" x14ac:dyDescent="0.25">
      <c r="A1130" s="416"/>
      <c r="C1130" s="418"/>
      <c r="D1130" s="415"/>
      <c r="E1130" s="415"/>
      <c r="F1130" s="415"/>
      <c r="G1130" s="415"/>
      <c r="H1130" s="415"/>
      <c r="K1130" s="419"/>
    </row>
    <row r="1131" spans="1:11" s="417" customFormat="1" x14ac:dyDescent="0.25">
      <c r="A1131" s="416"/>
      <c r="C1131" s="418"/>
      <c r="D1131" s="415"/>
      <c r="E1131" s="415"/>
      <c r="F1131" s="415"/>
      <c r="G1131" s="415"/>
      <c r="H1131" s="415"/>
      <c r="K1131" s="419"/>
    </row>
    <row r="1132" spans="1:11" s="417" customFormat="1" x14ac:dyDescent="0.25">
      <c r="A1132" s="416"/>
      <c r="C1132" s="418"/>
      <c r="D1132" s="415"/>
      <c r="E1132" s="415"/>
      <c r="F1132" s="415"/>
      <c r="G1132" s="415"/>
      <c r="H1132" s="415"/>
      <c r="K1132" s="419"/>
    </row>
    <row r="1133" spans="1:11" s="417" customFormat="1" x14ac:dyDescent="0.25">
      <c r="A1133" s="416"/>
      <c r="C1133" s="418"/>
      <c r="D1133" s="415"/>
      <c r="E1133" s="415"/>
      <c r="F1133" s="415"/>
      <c r="G1133" s="415"/>
      <c r="H1133" s="415"/>
      <c r="K1133" s="419"/>
    </row>
    <row r="1134" spans="1:11" s="417" customFormat="1" x14ac:dyDescent="0.25">
      <c r="A1134" s="416"/>
      <c r="C1134" s="418"/>
      <c r="D1134" s="415"/>
      <c r="E1134" s="415"/>
      <c r="F1134" s="415"/>
      <c r="G1134" s="415"/>
      <c r="H1134" s="415"/>
      <c r="K1134" s="419"/>
    </row>
    <row r="1135" spans="1:11" s="417" customFormat="1" x14ac:dyDescent="0.25">
      <c r="A1135" s="416"/>
      <c r="C1135" s="418"/>
      <c r="D1135" s="415"/>
      <c r="E1135" s="415"/>
      <c r="F1135" s="415"/>
      <c r="G1135" s="415"/>
      <c r="H1135" s="415"/>
      <c r="K1135" s="419"/>
    </row>
    <row r="1136" spans="1:11" s="417" customFormat="1" x14ac:dyDescent="0.25">
      <c r="A1136" s="416"/>
      <c r="C1136" s="418"/>
      <c r="D1136" s="415"/>
      <c r="E1136" s="415"/>
      <c r="F1136" s="415"/>
      <c r="G1136" s="415"/>
      <c r="H1136" s="415"/>
      <c r="K1136" s="419"/>
    </row>
    <row r="1137" spans="1:11" s="417" customFormat="1" x14ac:dyDescent="0.25">
      <c r="A1137" s="416"/>
      <c r="C1137" s="418"/>
      <c r="D1137" s="415"/>
      <c r="E1137" s="415"/>
      <c r="F1137" s="415"/>
      <c r="G1137" s="415"/>
      <c r="H1137" s="415"/>
      <c r="K1137" s="419"/>
    </row>
    <row r="1138" spans="1:11" s="417" customFormat="1" x14ac:dyDescent="0.25">
      <c r="A1138" s="416"/>
      <c r="C1138" s="418"/>
      <c r="D1138" s="415"/>
      <c r="E1138" s="415"/>
      <c r="F1138" s="415"/>
      <c r="G1138" s="415"/>
      <c r="H1138" s="415"/>
      <c r="K1138" s="419"/>
    </row>
    <row r="1139" spans="1:11" s="417" customFormat="1" x14ac:dyDescent="0.25">
      <c r="A1139" s="416"/>
      <c r="C1139" s="418"/>
      <c r="D1139" s="415"/>
      <c r="E1139" s="415"/>
      <c r="F1139" s="415"/>
      <c r="G1139" s="415"/>
      <c r="H1139" s="415"/>
      <c r="K1139" s="419"/>
    </row>
    <row r="1140" spans="1:11" s="417" customFormat="1" x14ac:dyDescent="0.25">
      <c r="A1140" s="416"/>
      <c r="C1140" s="418"/>
      <c r="D1140" s="415"/>
      <c r="E1140" s="415"/>
      <c r="F1140" s="415"/>
      <c r="G1140" s="415"/>
      <c r="H1140" s="415"/>
      <c r="K1140" s="419"/>
    </row>
    <row r="1141" spans="1:11" s="417" customFormat="1" x14ac:dyDescent="0.25">
      <c r="A1141" s="416"/>
      <c r="C1141" s="418"/>
      <c r="D1141" s="415"/>
      <c r="E1141" s="415"/>
      <c r="F1141" s="415"/>
      <c r="G1141" s="415"/>
      <c r="H1141" s="415"/>
      <c r="K1141" s="419"/>
    </row>
    <row r="1142" spans="1:11" s="417" customFormat="1" x14ac:dyDescent="0.25">
      <c r="A1142" s="416"/>
      <c r="C1142" s="418"/>
      <c r="D1142" s="415"/>
      <c r="E1142" s="415"/>
      <c r="F1142" s="415"/>
      <c r="G1142" s="415"/>
      <c r="H1142" s="415"/>
      <c r="K1142" s="419"/>
    </row>
    <row r="1143" spans="1:11" s="417" customFormat="1" x14ac:dyDescent="0.25">
      <c r="A1143" s="416"/>
      <c r="C1143" s="418"/>
      <c r="D1143" s="415"/>
      <c r="E1143" s="415"/>
      <c r="F1143" s="415"/>
      <c r="G1143" s="415"/>
      <c r="H1143" s="415"/>
      <c r="K1143" s="419"/>
    </row>
    <row r="1144" spans="1:11" s="417" customFormat="1" x14ac:dyDescent="0.25">
      <c r="A1144" s="416"/>
      <c r="C1144" s="418"/>
      <c r="D1144" s="415"/>
      <c r="E1144" s="415"/>
      <c r="F1144" s="415"/>
      <c r="G1144" s="415"/>
      <c r="H1144" s="415"/>
      <c r="K1144" s="419"/>
    </row>
    <row r="1145" spans="1:11" s="417" customFormat="1" x14ac:dyDescent="0.25">
      <c r="A1145" s="416"/>
      <c r="C1145" s="418"/>
      <c r="D1145" s="415"/>
      <c r="E1145" s="415"/>
      <c r="F1145" s="415"/>
      <c r="G1145" s="415"/>
      <c r="H1145" s="415"/>
      <c r="K1145" s="419"/>
    </row>
    <row r="1146" spans="1:11" s="417" customFormat="1" x14ac:dyDescent="0.25">
      <c r="A1146" s="416"/>
      <c r="C1146" s="418"/>
      <c r="D1146" s="415"/>
      <c r="E1146" s="415"/>
      <c r="F1146" s="415"/>
      <c r="G1146" s="415"/>
      <c r="H1146" s="415"/>
      <c r="K1146" s="419"/>
    </row>
    <row r="1147" spans="1:11" s="417" customFormat="1" x14ac:dyDescent="0.25">
      <c r="A1147" s="416"/>
      <c r="C1147" s="418"/>
      <c r="D1147" s="415"/>
      <c r="E1147" s="415"/>
      <c r="F1147" s="415"/>
      <c r="G1147" s="415"/>
      <c r="H1147" s="415"/>
      <c r="K1147" s="419"/>
    </row>
    <row r="1148" spans="1:11" s="417" customFormat="1" x14ac:dyDescent="0.25">
      <c r="A1148" s="416"/>
      <c r="C1148" s="418"/>
      <c r="D1148" s="415"/>
      <c r="E1148" s="415"/>
      <c r="F1148" s="415"/>
      <c r="G1148" s="415"/>
      <c r="H1148" s="415"/>
      <c r="K1148" s="419"/>
    </row>
    <row r="1149" spans="1:11" s="417" customFormat="1" x14ac:dyDescent="0.25">
      <c r="A1149" s="416"/>
      <c r="C1149" s="418"/>
      <c r="D1149" s="415"/>
      <c r="E1149" s="415"/>
      <c r="F1149" s="415"/>
      <c r="G1149" s="415"/>
      <c r="H1149" s="415"/>
      <c r="K1149" s="419"/>
    </row>
    <row r="1150" spans="1:11" s="417" customFormat="1" x14ac:dyDescent="0.25">
      <c r="A1150" s="416"/>
      <c r="C1150" s="418"/>
      <c r="D1150" s="415"/>
      <c r="E1150" s="415"/>
      <c r="F1150" s="415"/>
      <c r="G1150" s="415"/>
      <c r="H1150" s="415"/>
      <c r="K1150" s="419"/>
    </row>
    <row r="1151" spans="1:11" s="417" customFormat="1" x14ac:dyDescent="0.25">
      <c r="A1151" s="416"/>
      <c r="C1151" s="418"/>
      <c r="D1151" s="415"/>
      <c r="E1151" s="415"/>
      <c r="F1151" s="415"/>
      <c r="G1151" s="415"/>
      <c r="H1151" s="415"/>
      <c r="K1151" s="419"/>
    </row>
    <row r="1152" spans="1:11" s="417" customFormat="1" x14ac:dyDescent="0.25">
      <c r="A1152" s="416"/>
      <c r="C1152" s="418"/>
      <c r="D1152" s="415"/>
      <c r="E1152" s="415"/>
      <c r="F1152" s="415"/>
      <c r="G1152" s="415"/>
      <c r="H1152" s="415"/>
      <c r="K1152" s="419"/>
    </row>
    <row r="1153" spans="1:11" s="417" customFormat="1" x14ac:dyDescent="0.25">
      <c r="A1153" s="416"/>
      <c r="C1153" s="418"/>
      <c r="D1153" s="415"/>
      <c r="E1153" s="415"/>
      <c r="F1153" s="415"/>
      <c r="G1153" s="415"/>
      <c r="H1153" s="415"/>
      <c r="K1153" s="419"/>
    </row>
    <row r="1154" spans="1:11" s="417" customFormat="1" x14ac:dyDescent="0.25">
      <c r="A1154" s="416"/>
      <c r="C1154" s="418"/>
      <c r="D1154" s="415"/>
      <c r="E1154" s="415"/>
      <c r="F1154" s="415"/>
      <c r="G1154" s="415"/>
      <c r="H1154" s="415"/>
      <c r="K1154" s="419"/>
    </row>
    <row r="1155" spans="1:11" s="417" customFormat="1" x14ac:dyDescent="0.25">
      <c r="A1155" s="416"/>
      <c r="C1155" s="418"/>
      <c r="D1155" s="415"/>
      <c r="E1155" s="415"/>
      <c r="F1155" s="415"/>
      <c r="G1155" s="415"/>
      <c r="H1155" s="415"/>
      <c r="K1155" s="419"/>
    </row>
    <row r="1156" spans="1:11" s="417" customFormat="1" x14ac:dyDescent="0.25">
      <c r="A1156" s="416"/>
      <c r="C1156" s="418"/>
      <c r="D1156" s="415"/>
      <c r="E1156" s="415"/>
      <c r="F1156" s="415"/>
      <c r="G1156" s="415"/>
      <c r="H1156" s="415"/>
      <c r="K1156" s="419"/>
    </row>
    <row r="1157" spans="1:11" s="417" customFormat="1" x14ac:dyDescent="0.25">
      <c r="A1157" s="416"/>
      <c r="C1157" s="418"/>
      <c r="D1157" s="415"/>
      <c r="E1157" s="415"/>
      <c r="F1157" s="415"/>
      <c r="G1157" s="415"/>
      <c r="H1157" s="415"/>
      <c r="K1157" s="419"/>
    </row>
    <row r="1158" spans="1:11" s="417" customFormat="1" x14ac:dyDescent="0.25">
      <c r="A1158" s="416"/>
      <c r="C1158" s="418"/>
      <c r="D1158" s="415"/>
      <c r="E1158" s="415"/>
      <c r="F1158" s="415"/>
      <c r="G1158" s="415"/>
      <c r="H1158" s="415"/>
      <c r="K1158" s="419"/>
    </row>
    <row r="1159" spans="1:11" s="417" customFormat="1" x14ac:dyDescent="0.25">
      <c r="A1159" s="416"/>
      <c r="C1159" s="418"/>
      <c r="D1159" s="415"/>
      <c r="E1159" s="415"/>
      <c r="F1159" s="415"/>
      <c r="G1159" s="415"/>
      <c r="H1159" s="415"/>
      <c r="K1159" s="419"/>
    </row>
    <row r="1160" spans="1:11" s="417" customFormat="1" x14ac:dyDescent="0.25">
      <c r="A1160" s="416"/>
      <c r="C1160" s="418"/>
      <c r="D1160" s="415"/>
      <c r="E1160" s="415"/>
      <c r="F1160" s="415"/>
      <c r="G1160" s="415"/>
      <c r="H1160" s="415"/>
      <c r="K1160" s="419"/>
    </row>
    <row r="1161" spans="1:11" s="417" customFormat="1" x14ac:dyDescent="0.25">
      <c r="A1161" s="416"/>
      <c r="C1161" s="418"/>
      <c r="D1161" s="415"/>
      <c r="E1161" s="415"/>
      <c r="F1161" s="415"/>
      <c r="G1161" s="415"/>
      <c r="H1161" s="415"/>
      <c r="K1161" s="419"/>
    </row>
    <row r="1162" spans="1:11" s="417" customFormat="1" x14ac:dyDescent="0.25">
      <c r="A1162" s="416"/>
      <c r="C1162" s="418"/>
      <c r="D1162" s="415"/>
      <c r="E1162" s="415"/>
      <c r="F1162" s="415"/>
      <c r="G1162" s="415"/>
      <c r="H1162" s="415"/>
      <c r="K1162" s="419"/>
    </row>
    <row r="1163" spans="1:11" s="417" customFormat="1" x14ac:dyDescent="0.25">
      <c r="A1163" s="416"/>
      <c r="C1163" s="418"/>
      <c r="D1163" s="415"/>
      <c r="E1163" s="415"/>
      <c r="F1163" s="415"/>
      <c r="G1163" s="415"/>
      <c r="H1163" s="415"/>
      <c r="K1163" s="419"/>
    </row>
    <row r="1164" spans="1:11" s="417" customFormat="1" x14ac:dyDescent="0.25">
      <c r="A1164" s="416"/>
      <c r="C1164" s="418"/>
      <c r="D1164" s="415"/>
      <c r="E1164" s="415"/>
      <c r="F1164" s="415"/>
      <c r="G1164" s="415"/>
      <c r="H1164" s="415"/>
      <c r="K1164" s="419"/>
    </row>
    <row r="1165" spans="1:11" s="417" customFormat="1" x14ac:dyDescent="0.25">
      <c r="A1165" s="416"/>
      <c r="C1165" s="418"/>
      <c r="D1165" s="415"/>
      <c r="E1165" s="415"/>
      <c r="F1165" s="415"/>
      <c r="G1165" s="415"/>
      <c r="H1165" s="415"/>
      <c r="K1165" s="419"/>
    </row>
    <row r="1166" spans="1:11" s="417" customFormat="1" x14ac:dyDescent="0.25">
      <c r="A1166" s="416"/>
      <c r="C1166" s="418"/>
      <c r="D1166" s="415"/>
      <c r="E1166" s="415"/>
      <c r="F1166" s="415"/>
      <c r="G1166" s="415"/>
      <c r="H1166" s="415"/>
      <c r="K1166" s="419"/>
    </row>
    <row r="1167" spans="1:11" s="417" customFormat="1" x14ac:dyDescent="0.25">
      <c r="A1167" s="416"/>
      <c r="C1167" s="418"/>
      <c r="D1167" s="415"/>
      <c r="E1167" s="415"/>
      <c r="F1167" s="415"/>
      <c r="G1167" s="415"/>
      <c r="H1167" s="415"/>
      <c r="K1167" s="419"/>
    </row>
    <row r="1168" spans="1:11" s="417" customFormat="1" x14ac:dyDescent="0.25">
      <c r="A1168" s="416"/>
      <c r="C1168" s="418"/>
      <c r="D1168" s="415"/>
      <c r="E1168" s="415"/>
      <c r="F1168" s="415"/>
      <c r="G1168" s="415"/>
      <c r="H1168" s="415"/>
      <c r="K1168" s="419"/>
    </row>
    <row r="1169" spans="1:11" s="417" customFormat="1" x14ac:dyDescent="0.25">
      <c r="A1169" s="416"/>
      <c r="C1169" s="418"/>
      <c r="D1169" s="415"/>
      <c r="E1169" s="415"/>
      <c r="F1169" s="415"/>
      <c r="G1169" s="415"/>
      <c r="H1169" s="415"/>
      <c r="K1169" s="419"/>
    </row>
    <row r="1170" spans="1:11" s="417" customFormat="1" x14ac:dyDescent="0.25">
      <c r="A1170" s="416"/>
      <c r="C1170" s="418"/>
      <c r="D1170" s="415"/>
      <c r="E1170" s="415"/>
      <c r="F1170" s="415"/>
      <c r="G1170" s="415"/>
      <c r="H1170" s="415"/>
      <c r="K1170" s="419"/>
    </row>
    <row r="1171" spans="1:11" s="417" customFormat="1" x14ac:dyDescent="0.25">
      <c r="A1171" s="416"/>
      <c r="C1171" s="418"/>
      <c r="D1171" s="415"/>
      <c r="E1171" s="415"/>
      <c r="F1171" s="415"/>
      <c r="G1171" s="415"/>
      <c r="H1171" s="415"/>
      <c r="K1171" s="419"/>
    </row>
    <row r="1172" spans="1:11" s="417" customFormat="1" x14ac:dyDescent="0.25">
      <c r="A1172" s="416"/>
      <c r="C1172" s="418"/>
      <c r="D1172" s="415"/>
      <c r="E1172" s="415"/>
      <c r="F1172" s="415"/>
      <c r="G1172" s="415"/>
      <c r="H1172" s="415"/>
      <c r="K1172" s="419"/>
    </row>
    <row r="1173" spans="1:11" s="417" customFormat="1" x14ac:dyDescent="0.25">
      <c r="A1173" s="416"/>
      <c r="C1173" s="418"/>
      <c r="D1173" s="415"/>
      <c r="E1173" s="415"/>
      <c r="F1173" s="415"/>
      <c r="G1173" s="415"/>
      <c r="H1173" s="415"/>
      <c r="K1173" s="419"/>
    </row>
    <row r="1174" spans="1:11" s="417" customFormat="1" x14ac:dyDescent="0.25">
      <c r="A1174" s="416"/>
      <c r="C1174" s="418"/>
      <c r="D1174" s="415"/>
      <c r="E1174" s="415"/>
      <c r="F1174" s="415"/>
      <c r="G1174" s="415"/>
      <c r="H1174" s="415"/>
      <c r="K1174" s="419"/>
    </row>
    <row r="1175" spans="1:11" s="417" customFormat="1" x14ac:dyDescent="0.25">
      <c r="A1175" s="416"/>
      <c r="C1175" s="418"/>
      <c r="D1175" s="415"/>
      <c r="E1175" s="415"/>
      <c r="F1175" s="415"/>
      <c r="G1175" s="415"/>
      <c r="H1175" s="415"/>
      <c r="K1175" s="419"/>
    </row>
    <row r="1176" spans="1:11" s="417" customFormat="1" x14ac:dyDescent="0.25">
      <c r="A1176" s="416"/>
      <c r="C1176" s="418"/>
      <c r="D1176" s="415"/>
      <c r="E1176" s="415"/>
      <c r="F1176" s="415"/>
      <c r="G1176" s="415"/>
      <c r="H1176" s="415"/>
      <c r="K1176" s="419"/>
    </row>
    <row r="1177" spans="1:11" s="417" customFormat="1" x14ac:dyDescent="0.25">
      <c r="A1177" s="416"/>
      <c r="C1177" s="418"/>
      <c r="D1177" s="415"/>
      <c r="E1177" s="415"/>
      <c r="F1177" s="415"/>
      <c r="G1177" s="415"/>
      <c r="H1177" s="415"/>
      <c r="K1177" s="419"/>
    </row>
    <row r="1178" spans="1:11" s="417" customFormat="1" x14ac:dyDescent="0.25">
      <c r="A1178" s="416"/>
      <c r="C1178" s="418"/>
      <c r="D1178" s="415"/>
      <c r="E1178" s="415"/>
      <c r="F1178" s="415"/>
      <c r="G1178" s="415"/>
      <c r="H1178" s="415"/>
      <c r="K1178" s="419"/>
    </row>
    <row r="1179" spans="1:11" s="417" customFormat="1" x14ac:dyDescent="0.25">
      <c r="A1179" s="416"/>
      <c r="C1179" s="418"/>
      <c r="D1179" s="415"/>
      <c r="E1179" s="415"/>
      <c r="F1179" s="415"/>
      <c r="G1179" s="415"/>
      <c r="H1179" s="415"/>
      <c r="K1179" s="419"/>
    </row>
    <row r="1180" spans="1:11" s="417" customFormat="1" x14ac:dyDescent="0.25">
      <c r="A1180" s="416"/>
      <c r="C1180" s="418"/>
      <c r="D1180" s="415"/>
      <c r="E1180" s="415"/>
      <c r="F1180" s="415"/>
      <c r="G1180" s="415"/>
      <c r="H1180" s="415"/>
      <c r="K1180" s="419"/>
    </row>
    <row r="1181" spans="1:11" s="417" customFormat="1" x14ac:dyDescent="0.25">
      <c r="A1181" s="416"/>
      <c r="C1181" s="418"/>
      <c r="D1181" s="415"/>
      <c r="E1181" s="415"/>
      <c r="F1181" s="415"/>
      <c r="G1181" s="415"/>
      <c r="H1181" s="415"/>
      <c r="K1181" s="419"/>
    </row>
    <row r="1182" spans="1:11" s="417" customFormat="1" x14ac:dyDescent="0.25">
      <c r="A1182" s="416"/>
      <c r="C1182" s="418"/>
      <c r="D1182" s="415"/>
      <c r="E1182" s="415"/>
      <c r="F1182" s="415"/>
      <c r="G1182" s="415"/>
      <c r="H1182" s="415"/>
      <c r="K1182" s="419"/>
    </row>
    <row r="1183" spans="1:11" s="417" customFormat="1" x14ac:dyDescent="0.25">
      <c r="A1183" s="416"/>
      <c r="C1183" s="418"/>
      <c r="D1183" s="415"/>
      <c r="E1183" s="415"/>
      <c r="F1183" s="415"/>
      <c r="G1183" s="415"/>
      <c r="H1183" s="415"/>
      <c r="K1183" s="419"/>
    </row>
    <row r="1184" spans="1:11" s="417" customFormat="1" x14ac:dyDescent="0.25">
      <c r="A1184" s="416"/>
      <c r="C1184" s="418"/>
      <c r="D1184" s="415"/>
      <c r="E1184" s="415"/>
      <c r="F1184" s="415"/>
      <c r="G1184" s="415"/>
      <c r="H1184" s="415"/>
      <c r="K1184" s="419"/>
    </row>
    <row r="1185" spans="1:11" s="417" customFormat="1" x14ac:dyDescent="0.25">
      <c r="A1185" s="416"/>
      <c r="C1185" s="418"/>
      <c r="D1185" s="415"/>
      <c r="E1185" s="415"/>
      <c r="F1185" s="415"/>
      <c r="G1185" s="415"/>
      <c r="H1185" s="415"/>
      <c r="K1185" s="419"/>
    </row>
    <row r="1186" spans="1:11" s="417" customFormat="1" x14ac:dyDescent="0.25">
      <c r="A1186" s="416"/>
      <c r="C1186" s="418"/>
      <c r="D1186" s="415"/>
      <c r="E1186" s="415"/>
      <c r="F1186" s="415"/>
      <c r="G1186" s="415"/>
      <c r="H1186" s="415"/>
      <c r="K1186" s="419"/>
    </row>
    <row r="1187" spans="1:11" s="417" customFormat="1" x14ac:dyDescent="0.25">
      <c r="A1187" s="416"/>
      <c r="C1187" s="418"/>
      <c r="D1187" s="415"/>
      <c r="E1187" s="415"/>
      <c r="F1187" s="415"/>
      <c r="G1187" s="415"/>
      <c r="H1187" s="415"/>
      <c r="K1187" s="419"/>
    </row>
    <row r="1188" spans="1:11" s="417" customFormat="1" x14ac:dyDescent="0.25">
      <c r="A1188" s="416"/>
      <c r="C1188" s="418"/>
      <c r="D1188" s="415"/>
      <c r="E1188" s="415"/>
      <c r="F1188" s="415"/>
      <c r="G1188" s="415"/>
      <c r="H1188" s="415"/>
      <c r="K1188" s="419"/>
    </row>
    <row r="1189" spans="1:11" s="417" customFormat="1" x14ac:dyDescent="0.25">
      <c r="A1189" s="416"/>
      <c r="C1189" s="418"/>
      <c r="D1189" s="415"/>
      <c r="E1189" s="415"/>
      <c r="F1189" s="415"/>
      <c r="G1189" s="415"/>
      <c r="H1189" s="415"/>
      <c r="K1189" s="419"/>
    </row>
    <row r="1190" spans="1:11" s="417" customFormat="1" x14ac:dyDescent="0.25">
      <c r="A1190" s="416"/>
      <c r="C1190" s="418"/>
      <c r="D1190" s="415"/>
      <c r="E1190" s="415"/>
      <c r="F1190" s="415"/>
      <c r="G1190" s="415"/>
      <c r="H1190" s="415"/>
      <c r="K1190" s="419"/>
    </row>
    <row r="1191" spans="1:11" s="417" customFormat="1" x14ac:dyDescent="0.25">
      <c r="A1191" s="416"/>
      <c r="C1191" s="418"/>
      <c r="D1191" s="415"/>
      <c r="E1191" s="415"/>
      <c r="F1191" s="415"/>
      <c r="G1191" s="415"/>
      <c r="H1191" s="415"/>
      <c r="K1191" s="419"/>
    </row>
    <row r="1192" spans="1:11" s="417" customFormat="1" x14ac:dyDescent="0.25">
      <c r="A1192" s="416"/>
      <c r="C1192" s="418"/>
      <c r="D1192" s="415"/>
      <c r="E1192" s="415"/>
      <c r="F1192" s="415"/>
      <c r="G1192" s="415"/>
      <c r="H1192" s="415"/>
      <c r="K1192" s="419"/>
    </row>
    <row r="1193" spans="1:11" s="417" customFormat="1" x14ac:dyDescent="0.25">
      <c r="A1193" s="416"/>
      <c r="C1193" s="418"/>
      <c r="D1193" s="415"/>
      <c r="E1193" s="415"/>
      <c r="F1193" s="415"/>
      <c r="G1193" s="415"/>
      <c r="H1193" s="415"/>
      <c r="K1193" s="419"/>
    </row>
    <row r="1194" spans="1:11" s="417" customFormat="1" x14ac:dyDescent="0.25">
      <c r="A1194" s="416"/>
      <c r="C1194" s="418"/>
      <c r="D1194" s="415"/>
      <c r="E1194" s="415"/>
      <c r="F1194" s="415"/>
      <c r="G1194" s="415"/>
      <c r="H1194" s="415"/>
      <c r="K1194" s="419"/>
    </row>
    <row r="1195" spans="1:11" s="417" customFormat="1" x14ac:dyDescent="0.25">
      <c r="A1195" s="416"/>
      <c r="C1195" s="418"/>
      <c r="D1195" s="415"/>
      <c r="E1195" s="415"/>
      <c r="F1195" s="415"/>
      <c r="G1195" s="415"/>
      <c r="H1195" s="415"/>
      <c r="K1195" s="419"/>
    </row>
    <row r="1196" spans="1:11" s="417" customFormat="1" x14ac:dyDescent="0.25">
      <c r="A1196" s="416"/>
      <c r="C1196" s="418"/>
      <c r="D1196" s="415"/>
      <c r="E1196" s="415"/>
      <c r="F1196" s="415"/>
      <c r="G1196" s="415"/>
      <c r="H1196" s="415"/>
      <c r="K1196" s="419"/>
    </row>
    <row r="1197" spans="1:11" s="417" customFormat="1" x14ac:dyDescent="0.25">
      <c r="A1197" s="416"/>
      <c r="C1197" s="418"/>
      <c r="D1197" s="415"/>
      <c r="E1197" s="415"/>
      <c r="F1197" s="415"/>
      <c r="G1197" s="415"/>
      <c r="H1197" s="415"/>
      <c r="K1197" s="419"/>
    </row>
    <row r="1198" spans="1:11" s="417" customFormat="1" x14ac:dyDescent="0.25">
      <c r="A1198" s="416"/>
      <c r="C1198" s="418"/>
      <c r="D1198" s="415"/>
      <c r="E1198" s="415"/>
      <c r="F1198" s="415"/>
      <c r="G1198" s="415"/>
      <c r="H1198" s="415"/>
      <c r="K1198" s="419"/>
    </row>
    <row r="1199" spans="1:11" s="417" customFormat="1" x14ac:dyDescent="0.25">
      <c r="A1199" s="416"/>
      <c r="C1199" s="418"/>
      <c r="D1199" s="415"/>
      <c r="E1199" s="420"/>
      <c r="F1199" s="420"/>
      <c r="G1199" s="420"/>
      <c r="H1199" s="420"/>
      <c r="K1199" s="419"/>
    </row>
  </sheetData>
  <mergeCells count="11">
    <mergeCell ref="A23:L23"/>
    <mergeCell ref="A3:L3"/>
    <mergeCell ref="A6:L6"/>
    <mergeCell ref="A8:L8"/>
    <mergeCell ref="A4:L4"/>
    <mergeCell ref="A11:L11"/>
    <mergeCell ref="A14:L14"/>
    <mergeCell ref="A12:L12"/>
    <mergeCell ref="A17:L17"/>
    <mergeCell ref="A19:L19"/>
    <mergeCell ref="A21:L21"/>
  </mergeCells>
  <dataValidations count="1">
    <dataValidation type="list" allowBlank="1" showInputMessage="1" showErrorMessage="1" sqref="J15 J9:J10 J5 J7 J22 J2" xr:uid="{00000000-0002-0000-1300-000000000000}">
      <formula1>"Inclusive, Excluding, N/A"</formula1>
    </dataValidation>
  </dataValidations>
  <pageMargins left="0.23622047244094491" right="0.23622047244094491" top="0.74803149606299213" bottom="0.74803149606299213" header="0.31496062992125984" footer="0.31496062992125984"/>
  <pageSetup paperSize="9" scale="85" fitToHeight="0"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10"/>
  <sheetViews>
    <sheetView workbookViewId="0">
      <selection activeCell="I32" sqref="I32"/>
    </sheetView>
  </sheetViews>
  <sheetFormatPr defaultRowHeight="15.75" x14ac:dyDescent="0.25"/>
  <sheetData>
    <row r="1" spans="1:7" x14ac:dyDescent="0.25">
      <c r="A1" s="19" t="s">
        <v>429</v>
      </c>
      <c r="B1" s="1"/>
      <c r="C1" s="1"/>
    </row>
    <row r="2" spans="1:7" x14ac:dyDescent="0.25">
      <c r="A2" s="19" t="s">
        <v>431</v>
      </c>
      <c r="B2" s="1"/>
      <c r="C2" s="1"/>
    </row>
    <row r="3" spans="1:7" s="26" customFormat="1" x14ac:dyDescent="0.25">
      <c r="A3" s="22" t="s">
        <v>405</v>
      </c>
      <c r="B3" s="23"/>
      <c r="C3" s="23">
        <v>54</v>
      </c>
      <c r="D3" s="24" t="s">
        <v>404</v>
      </c>
      <c r="E3" s="21" t="s">
        <v>432</v>
      </c>
      <c r="F3" s="25">
        <v>43191</v>
      </c>
      <c r="G3" s="22" t="s">
        <v>391</v>
      </c>
    </row>
    <row r="4" spans="1:7" s="26" customFormat="1" x14ac:dyDescent="0.25">
      <c r="A4" s="22" t="s">
        <v>300</v>
      </c>
      <c r="B4" s="23"/>
      <c r="C4" s="23">
        <v>84</v>
      </c>
      <c r="D4" s="24" t="s">
        <v>404</v>
      </c>
      <c r="E4" s="21" t="s">
        <v>432</v>
      </c>
      <c r="F4" s="25">
        <v>43191</v>
      </c>
      <c r="G4" s="22" t="s">
        <v>391</v>
      </c>
    </row>
    <row r="5" spans="1:7" s="26" customFormat="1" x14ac:dyDescent="0.25">
      <c r="A5" s="22" t="s">
        <v>301</v>
      </c>
      <c r="B5" s="23"/>
      <c r="C5" s="23">
        <v>32</v>
      </c>
      <c r="D5" s="24" t="s">
        <v>251</v>
      </c>
      <c r="E5" s="21" t="s">
        <v>432</v>
      </c>
      <c r="F5" s="25">
        <v>43191</v>
      </c>
      <c r="G5" s="22" t="s">
        <v>391</v>
      </c>
    </row>
    <row r="6" spans="1:7" s="26" customFormat="1" x14ac:dyDescent="0.25">
      <c r="A6" s="22" t="s">
        <v>302</v>
      </c>
      <c r="B6" s="23"/>
      <c r="C6" s="23">
        <v>42</v>
      </c>
      <c r="D6" s="24" t="s">
        <v>251</v>
      </c>
      <c r="E6" s="21" t="s">
        <v>432</v>
      </c>
      <c r="F6" s="25">
        <v>43191</v>
      </c>
      <c r="G6" s="22" t="s">
        <v>391</v>
      </c>
    </row>
    <row r="7" spans="1:7" s="26" customFormat="1" x14ac:dyDescent="0.25">
      <c r="A7" s="22" t="s">
        <v>303</v>
      </c>
      <c r="B7" s="23"/>
      <c r="C7" s="23">
        <v>60</v>
      </c>
      <c r="D7" s="24" t="s">
        <v>251</v>
      </c>
      <c r="E7" s="21" t="s">
        <v>432</v>
      </c>
      <c r="F7" s="25">
        <v>43191</v>
      </c>
      <c r="G7" s="22" t="s">
        <v>391</v>
      </c>
    </row>
    <row r="8" spans="1:7" s="26" customFormat="1" x14ac:dyDescent="0.25">
      <c r="A8" s="22" t="s">
        <v>304</v>
      </c>
      <c r="B8" s="23"/>
      <c r="C8" s="23">
        <v>78</v>
      </c>
      <c r="D8" s="24" t="s">
        <v>251</v>
      </c>
      <c r="E8" s="21" t="s">
        <v>432</v>
      </c>
      <c r="F8" s="25">
        <v>43191</v>
      </c>
      <c r="G8" s="22" t="s">
        <v>391</v>
      </c>
    </row>
    <row r="9" spans="1:7" s="20" customFormat="1" x14ac:dyDescent="0.25">
      <c r="A9" s="22" t="s">
        <v>305</v>
      </c>
      <c r="B9" s="27"/>
      <c r="C9" s="27">
        <v>96</v>
      </c>
      <c r="D9" s="24" t="s">
        <v>251</v>
      </c>
      <c r="E9" s="21" t="s">
        <v>432</v>
      </c>
      <c r="F9" s="25">
        <v>43191</v>
      </c>
      <c r="G9" s="22" t="s">
        <v>391</v>
      </c>
    </row>
    <row r="10" spans="1:7" s="20" customFormat="1" x14ac:dyDescent="0.25">
      <c r="A10" s="22" t="s">
        <v>306</v>
      </c>
      <c r="B10" s="27"/>
      <c r="C10" s="27">
        <v>168</v>
      </c>
      <c r="D10" s="24" t="s">
        <v>251</v>
      </c>
      <c r="E10" s="21" t="s">
        <v>432</v>
      </c>
      <c r="F10" s="25">
        <v>43191</v>
      </c>
      <c r="G10" s="22" t="s">
        <v>391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zoomScaleNormal="100" workbookViewId="0">
      <selection activeCell="A13" sqref="A13"/>
    </sheetView>
  </sheetViews>
  <sheetFormatPr defaultColWidth="9" defaultRowHeight="15.75" x14ac:dyDescent="0.25"/>
  <cols>
    <col min="1" max="1" width="47.75" style="34" customWidth="1"/>
    <col min="2" max="2" width="8.625" style="47" bestFit="1" customWidth="1"/>
    <col min="3" max="3" width="9" style="34"/>
    <col min="4" max="4" width="36.25" style="34" customWidth="1"/>
    <col min="5" max="16384" width="9" style="34"/>
  </cols>
  <sheetData>
    <row r="1" spans="1:5" ht="18.75" x14ac:dyDescent="0.3">
      <c r="A1" s="246" t="s">
        <v>741</v>
      </c>
    </row>
    <row r="3" spans="1:5" x14ac:dyDescent="0.25">
      <c r="A3" s="33"/>
      <c r="B3" s="245" t="s">
        <v>485</v>
      </c>
    </row>
    <row r="4" spans="1:5" x14ac:dyDescent="0.25">
      <c r="A4" s="33"/>
      <c r="B4" s="245"/>
    </row>
    <row r="5" spans="1:5" s="39" customFormat="1" ht="20.100000000000001" customHeight="1" x14ac:dyDescent="0.25">
      <c r="A5" s="35" t="s">
        <v>742</v>
      </c>
      <c r="B5" s="43" t="s">
        <v>1081</v>
      </c>
      <c r="C5" s="37"/>
      <c r="D5" s="35"/>
      <c r="E5" s="35"/>
    </row>
    <row r="6" spans="1:5" s="37" customFormat="1" ht="20.100000000000001" customHeight="1" x14ac:dyDescent="0.25">
      <c r="A6" s="35" t="s">
        <v>748</v>
      </c>
      <c r="B6" s="43" t="s">
        <v>1082</v>
      </c>
    </row>
    <row r="7" spans="1:5" s="37" customFormat="1" ht="20.100000000000001" customHeight="1" x14ac:dyDescent="0.25">
      <c r="A7" s="36" t="s">
        <v>766</v>
      </c>
      <c r="B7" s="44" t="s">
        <v>1083</v>
      </c>
    </row>
    <row r="8" spans="1:5" s="37" customFormat="1" ht="20.100000000000001" customHeight="1" x14ac:dyDescent="0.25">
      <c r="A8" s="38" t="s">
        <v>745</v>
      </c>
      <c r="B8" s="46" t="s">
        <v>1084</v>
      </c>
      <c r="C8" s="39"/>
      <c r="D8" s="39"/>
      <c r="E8" s="39"/>
    </row>
    <row r="9" spans="1:5" s="37" customFormat="1" ht="20.100000000000001" customHeight="1" x14ac:dyDescent="0.25">
      <c r="A9" s="37" t="s">
        <v>489</v>
      </c>
      <c r="B9" s="45" t="s">
        <v>743</v>
      </c>
    </row>
    <row r="10" spans="1:5" s="37" customFormat="1" ht="20.100000000000001" customHeight="1" x14ac:dyDescent="0.25">
      <c r="A10" s="37" t="s">
        <v>747</v>
      </c>
      <c r="B10" s="45" t="s">
        <v>1077</v>
      </c>
    </row>
    <row r="11" spans="1:5" s="37" customFormat="1" ht="20.100000000000001" customHeight="1" x14ac:dyDescent="0.25">
      <c r="A11" s="37" t="s">
        <v>836</v>
      </c>
      <c r="B11" s="45" t="s">
        <v>1078</v>
      </c>
    </row>
    <row r="12" spans="1:5" s="37" customFormat="1" ht="20.100000000000001" customHeight="1" x14ac:dyDescent="0.25">
      <c r="A12" s="37" t="s">
        <v>486</v>
      </c>
      <c r="B12" s="45" t="s">
        <v>1079</v>
      </c>
    </row>
    <row r="13" spans="1:5" s="37" customFormat="1" ht="20.100000000000001" customHeight="1" x14ac:dyDescent="0.25">
      <c r="A13" s="36" t="s">
        <v>699</v>
      </c>
      <c r="B13" s="44" t="s">
        <v>765</v>
      </c>
    </row>
    <row r="14" spans="1:5" s="37" customFormat="1" ht="20.100000000000001" customHeight="1" x14ac:dyDescent="0.25">
      <c r="A14" s="37" t="s">
        <v>746</v>
      </c>
      <c r="B14" s="45" t="s">
        <v>1085</v>
      </c>
    </row>
    <row r="15" spans="1:5" s="37" customFormat="1" ht="20.100000000000001" customHeight="1" x14ac:dyDescent="0.25">
      <c r="A15" s="37" t="s">
        <v>744</v>
      </c>
      <c r="B15" s="45" t="s">
        <v>1080</v>
      </c>
    </row>
    <row r="16" spans="1:5" s="37" customFormat="1" ht="20.100000000000001" customHeight="1" x14ac:dyDescent="0.25">
      <c r="A16" s="37" t="s">
        <v>501</v>
      </c>
      <c r="B16" s="45" t="s">
        <v>1086</v>
      </c>
    </row>
    <row r="17" spans="1:2" s="37" customFormat="1" ht="20.100000000000001" customHeight="1" x14ac:dyDescent="0.25">
      <c r="A17" s="37" t="s">
        <v>488</v>
      </c>
      <c r="B17" s="45" t="s">
        <v>1087</v>
      </c>
    </row>
    <row r="18" spans="1:2" s="37" customFormat="1" ht="20.100000000000001" customHeight="1" x14ac:dyDescent="0.25">
      <c r="A18" s="37" t="s">
        <v>487</v>
      </c>
      <c r="B18" s="45" t="s">
        <v>1088</v>
      </c>
    </row>
    <row r="19" spans="1:2" x14ac:dyDescent="0.25">
      <c r="A19" s="37" t="s">
        <v>771</v>
      </c>
      <c r="B19" s="43" t="s">
        <v>767</v>
      </c>
    </row>
    <row r="20" spans="1:2" x14ac:dyDescent="0.25">
      <c r="A20" s="37" t="s">
        <v>882</v>
      </c>
      <c r="B20" s="43" t="s">
        <v>768</v>
      </c>
    </row>
    <row r="21" spans="1:2" x14ac:dyDescent="0.25">
      <c r="A21" s="37" t="s">
        <v>907</v>
      </c>
      <c r="B21" s="43" t="s">
        <v>883</v>
      </c>
    </row>
    <row r="22" spans="1:2" x14ac:dyDescent="0.25">
      <c r="A22" s="37"/>
    </row>
  </sheetData>
  <sortState xmlns:xlrd2="http://schemas.microsoft.com/office/spreadsheetml/2017/richdata2" ref="A5:E20">
    <sortCondition ref="A5"/>
  </sortState>
  <pageMargins left="3.1496062992125986" right="3.1496062992125986" top="0.74803149606299213" bottom="0.74803149606299213" header="0.31496062992125984" footer="0.31496062992125984"/>
  <pageSetup paperSize="9" orientation="landscape" r:id="rId1"/>
  <headerFooter differentFirst="1">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S256"/>
  <sheetViews>
    <sheetView view="pageBreakPreview" zoomScale="90" zoomScaleNormal="100" zoomScaleSheetLayoutView="100" workbookViewId="0">
      <pane ySplit="1" topLeftCell="A7" activePane="bottomLeft" state="frozen"/>
      <selection pane="bottomLeft" activeCell="L1" sqref="B1:L1048576"/>
    </sheetView>
  </sheetViews>
  <sheetFormatPr defaultColWidth="9" defaultRowHeight="12.75" x14ac:dyDescent="0.25"/>
  <cols>
    <col min="1" max="1" width="81.125" style="6" customWidth="1"/>
    <col min="2" max="2" width="1.875" style="6" hidden="1" customWidth="1"/>
    <col min="3" max="3" width="8.625" style="14" hidden="1" customWidth="1"/>
    <col min="4" max="4" width="8.625" style="223" hidden="1" customWidth="1"/>
    <col min="5" max="10" width="8.625" style="303" hidden="1" customWidth="1"/>
    <col min="11" max="11" width="28.375" style="303" hidden="1" customWidth="1"/>
    <col min="12" max="12" width="7.5" style="303" hidden="1" customWidth="1"/>
    <col min="13" max="13" width="8.625" style="303" customWidth="1"/>
    <col min="14" max="14" width="23.5" style="303" hidden="1" customWidth="1"/>
    <col min="15" max="15" width="19.625" style="6" customWidth="1"/>
    <col min="16" max="16" width="8.625" style="6" customWidth="1"/>
    <col min="17" max="17" width="12.625" style="6" customWidth="1"/>
    <col min="18" max="18" width="14.5" style="6" customWidth="1"/>
    <col min="19" max="16384" width="9" style="6"/>
  </cols>
  <sheetData>
    <row r="1" spans="1:18" ht="32.1" customHeight="1" x14ac:dyDescent="0.25">
      <c r="A1" s="53" t="s">
        <v>1056</v>
      </c>
      <c r="B1" s="53" t="s">
        <v>0</v>
      </c>
      <c r="C1" s="54" t="s">
        <v>8</v>
      </c>
      <c r="D1" s="54" t="s">
        <v>517</v>
      </c>
      <c r="E1" s="54" t="s">
        <v>788</v>
      </c>
      <c r="F1" s="54" t="s">
        <v>794</v>
      </c>
      <c r="G1" s="54" t="s">
        <v>853</v>
      </c>
      <c r="H1" s="432" t="s">
        <v>919</v>
      </c>
      <c r="I1" s="54" t="s">
        <v>918</v>
      </c>
      <c r="J1" s="432" t="s">
        <v>989</v>
      </c>
      <c r="K1" s="54" t="s">
        <v>990</v>
      </c>
      <c r="L1" s="432" t="s">
        <v>1089</v>
      </c>
      <c r="M1" s="54" t="s">
        <v>1090</v>
      </c>
      <c r="N1" s="54" t="s">
        <v>805</v>
      </c>
      <c r="O1" s="53" t="s">
        <v>216</v>
      </c>
      <c r="P1" s="53" t="s">
        <v>2</v>
      </c>
      <c r="Q1" s="55" t="s">
        <v>3</v>
      </c>
      <c r="R1" s="53" t="s">
        <v>1</v>
      </c>
    </row>
    <row r="2" spans="1:18" hidden="1" x14ac:dyDescent="0.25">
      <c r="A2" s="62" t="s">
        <v>888</v>
      </c>
      <c r="B2" s="61"/>
      <c r="C2" s="62"/>
      <c r="D2" s="62"/>
      <c r="E2" s="62"/>
      <c r="F2" s="62"/>
      <c r="G2" s="62"/>
      <c r="H2" s="66"/>
      <c r="I2" s="66"/>
      <c r="J2" s="66"/>
      <c r="K2" s="66"/>
      <c r="L2" s="66"/>
      <c r="M2" s="66"/>
      <c r="N2" s="62"/>
      <c r="O2" s="61"/>
      <c r="P2" s="61"/>
      <c r="Q2" s="63"/>
      <c r="R2" s="64"/>
    </row>
    <row r="3" spans="1:18" ht="12" hidden="1" customHeight="1" x14ac:dyDescent="0.25">
      <c r="A3" s="56" t="s">
        <v>530</v>
      </c>
      <c r="B3" s="57"/>
      <c r="C3" s="58">
        <v>9.65</v>
      </c>
      <c r="D3" s="58">
        <v>10</v>
      </c>
      <c r="E3" s="58">
        <v>10.3</v>
      </c>
      <c r="F3" s="58">
        <v>10.5</v>
      </c>
      <c r="G3" s="356">
        <v>10.8</v>
      </c>
      <c r="H3" s="356">
        <v>11.880000000000003</v>
      </c>
      <c r="I3" s="356">
        <v>11.9</v>
      </c>
      <c r="J3" s="356">
        <v>12.495000000000001</v>
      </c>
      <c r="K3" s="356">
        <v>12</v>
      </c>
      <c r="L3" s="356"/>
      <c r="M3" s="356"/>
      <c r="N3" s="282" t="s">
        <v>1141</v>
      </c>
      <c r="O3" s="57" t="s">
        <v>215</v>
      </c>
      <c r="P3" s="57" t="s">
        <v>378</v>
      </c>
      <c r="Q3" s="358">
        <f>'Base Increase'!$A$5</f>
        <v>45748</v>
      </c>
      <c r="R3" s="57" t="s">
        <v>391</v>
      </c>
    </row>
    <row r="4" spans="1:18" ht="12" hidden="1" customHeight="1" x14ac:dyDescent="0.25">
      <c r="A4" s="28" t="s">
        <v>531</v>
      </c>
      <c r="B4" s="12"/>
      <c r="C4" s="29">
        <v>16.3</v>
      </c>
      <c r="D4" s="29">
        <v>17</v>
      </c>
      <c r="E4" s="58">
        <v>17.5</v>
      </c>
      <c r="F4" s="58">
        <v>17.700000000000003</v>
      </c>
      <c r="G4" s="356">
        <v>18.2</v>
      </c>
      <c r="H4" s="356">
        <v>20.02</v>
      </c>
      <c r="I4" s="356">
        <v>20</v>
      </c>
      <c r="J4" s="356">
        <v>21</v>
      </c>
      <c r="K4" s="356">
        <v>21</v>
      </c>
      <c r="L4" s="356"/>
      <c r="M4" s="356"/>
      <c r="N4" s="353" t="s">
        <v>1141</v>
      </c>
      <c r="O4" s="12" t="s">
        <v>215</v>
      </c>
      <c r="P4" s="57" t="s">
        <v>378</v>
      </c>
      <c r="Q4" s="358">
        <f>'Base Increase'!$A$5</f>
        <v>45748</v>
      </c>
      <c r="R4" s="12" t="s">
        <v>391</v>
      </c>
    </row>
    <row r="5" spans="1:18" ht="12" hidden="1" customHeight="1" x14ac:dyDescent="0.25">
      <c r="A5" s="28" t="s">
        <v>532</v>
      </c>
      <c r="B5" s="12"/>
      <c r="C5" s="29">
        <v>42.75</v>
      </c>
      <c r="D5" s="29">
        <v>44</v>
      </c>
      <c r="E5" s="58">
        <v>46</v>
      </c>
      <c r="F5" s="58">
        <v>46.5</v>
      </c>
      <c r="G5" s="356">
        <v>47.9</v>
      </c>
      <c r="H5" s="356">
        <v>52.690000000000005</v>
      </c>
      <c r="I5" s="356">
        <v>52.7</v>
      </c>
      <c r="J5" s="356">
        <v>55.335000000000008</v>
      </c>
      <c r="K5" s="356">
        <v>55</v>
      </c>
      <c r="L5" s="356"/>
      <c r="M5" s="356"/>
      <c r="N5" s="353" t="s">
        <v>1141</v>
      </c>
      <c r="O5" s="12" t="s">
        <v>215</v>
      </c>
      <c r="P5" s="57" t="s">
        <v>378</v>
      </c>
      <c r="Q5" s="358">
        <f>'Base Increase'!$A$5</f>
        <v>45748</v>
      </c>
      <c r="R5" s="12" t="s">
        <v>391</v>
      </c>
    </row>
    <row r="6" spans="1:18" ht="12" hidden="1" customHeight="1" x14ac:dyDescent="0.25">
      <c r="A6" s="322"/>
      <c r="B6" s="152"/>
      <c r="C6" s="153"/>
      <c r="D6" s="153"/>
      <c r="E6" s="343"/>
      <c r="F6" s="343"/>
      <c r="G6" s="343"/>
      <c r="H6" s="343"/>
      <c r="I6" s="343"/>
      <c r="J6" s="343"/>
      <c r="K6" s="343"/>
      <c r="L6" s="343"/>
      <c r="M6" s="343"/>
      <c r="N6" s="343"/>
      <c r="O6" s="152"/>
      <c r="P6" s="152"/>
      <c r="Q6" s="154"/>
      <c r="R6" s="323"/>
    </row>
    <row r="7" spans="1:18" ht="12" customHeight="1" x14ac:dyDescent="0.25">
      <c r="A7" s="62" t="s">
        <v>1063</v>
      </c>
      <c r="B7" s="61"/>
      <c r="C7" s="62"/>
      <c r="D7" s="62"/>
      <c r="E7" s="62"/>
      <c r="F7" s="62"/>
      <c r="G7" s="62"/>
      <c r="H7" s="62"/>
      <c r="I7" s="62"/>
      <c r="J7" s="62"/>
      <c r="K7" s="62"/>
      <c r="L7" s="62"/>
      <c r="M7" s="62"/>
      <c r="N7" s="62"/>
      <c r="O7" s="62"/>
      <c r="P7" s="61"/>
      <c r="Q7" s="63"/>
      <c r="R7" s="64"/>
    </row>
    <row r="8" spans="1:18" ht="12" hidden="1" customHeight="1" x14ac:dyDescent="0.25">
      <c r="A8" s="56" t="s">
        <v>521</v>
      </c>
      <c r="B8" s="57"/>
      <c r="C8" s="58">
        <v>9.65</v>
      </c>
      <c r="D8" s="58">
        <v>10</v>
      </c>
      <c r="E8" s="58">
        <v>10.3</v>
      </c>
      <c r="F8" s="58">
        <v>10.5</v>
      </c>
      <c r="G8" s="356">
        <v>10.8</v>
      </c>
      <c r="H8" s="356">
        <v>11.880000000000003</v>
      </c>
      <c r="I8" s="356">
        <v>11.9</v>
      </c>
      <c r="J8" s="356">
        <v>12.495000000000001</v>
      </c>
      <c r="K8" s="356">
        <v>12</v>
      </c>
      <c r="L8" s="356"/>
      <c r="M8" s="356"/>
      <c r="N8" s="353" t="s">
        <v>1141</v>
      </c>
      <c r="O8" s="57" t="s">
        <v>215</v>
      </c>
      <c r="P8" s="57" t="s">
        <v>378</v>
      </c>
      <c r="Q8" s="358">
        <f>'Base Increase'!$A$5</f>
        <v>45748</v>
      </c>
      <c r="R8" s="57" t="s">
        <v>391</v>
      </c>
    </row>
    <row r="9" spans="1:18" ht="12" hidden="1" customHeight="1" x14ac:dyDescent="0.25">
      <c r="A9" s="28" t="s">
        <v>522</v>
      </c>
      <c r="B9" s="12"/>
      <c r="C9" s="29">
        <v>16.3</v>
      </c>
      <c r="D9" s="29">
        <v>17</v>
      </c>
      <c r="E9" s="58">
        <v>17.600000000000001</v>
      </c>
      <c r="F9" s="58">
        <v>17.8</v>
      </c>
      <c r="G9" s="356">
        <v>18.3</v>
      </c>
      <c r="H9" s="356">
        <v>20.130000000000003</v>
      </c>
      <c r="I9" s="356">
        <v>20.100000000000001</v>
      </c>
      <c r="J9" s="356">
        <v>21.105000000000004</v>
      </c>
      <c r="K9" s="356">
        <v>21</v>
      </c>
      <c r="L9" s="356"/>
      <c r="M9" s="356"/>
      <c r="N9" s="353" t="s">
        <v>1141</v>
      </c>
      <c r="O9" s="12" t="s">
        <v>215</v>
      </c>
      <c r="P9" s="57" t="s">
        <v>378</v>
      </c>
      <c r="Q9" s="358">
        <f>'Base Increase'!$A$5</f>
        <v>45748</v>
      </c>
      <c r="R9" s="12" t="s">
        <v>391</v>
      </c>
    </row>
    <row r="10" spans="1:18" ht="12" hidden="1" customHeight="1" x14ac:dyDescent="0.25">
      <c r="A10" s="12" t="s">
        <v>523</v>
      </c>
      <c r="B10" s="12"/>
      <c r="C10" s="29">
        <v>42.75</v>
      </c>
      <c r="D10" s="29">
        <v>44</v>
      </c>
      <c r="E10" s="58">
        <v>45.5</v>
      </c>
      <c r="F10" s="58">
        <v>46</v>
      </c>
      <c r="G10" s="356">
        <v>47.400000000000006</v>
      </c>
      <c r="H10" s="356">
        <v>52.140000000000008</v>
      </c>
      <c r="I10" s="356">
        <v>52.1</v>
      </c>
      <c r="J10" s="356">
        <v>54.705000000000005</v>
      </c>
      <c r="K10" s="356">
        <v>55</v>
      </c>
      <c r="L10" s="356"/>
      <c r="M10" s="356"/>
      <c r="N10" s="353" t="s">
        <v>1141</v>
      </c>
      <c r="O10" s="12" t="s">
        <v>215</v>
      </c>
      <c r="P10" s="57" t="s">
        <v>378</v>
      </c>
      <c r="Q10" s="358">
        <f>'Base Increase'!$A$5</f>
        <v>45748</v>
      </c>
      <c r="R10" s="12" t="s">
        <v>391</v>
      </c>
    </row>
    <row r="11" spans="1:18" ht="12" customHeight="1" x14ac:dyDescent="0.25">
      <c r="A11" s="28" t="s">
        <v>524</v>
      </c>
      <c r="B11" s="12"/>
      <c r="C11" s="29">
        <v>5.25</v>
      </c>
      <c r="D11" s="29">
        <v>5.4</v>
      </c>
      <c r="E11" s="58">
        <v>5.6</v>
      </c>
      <c r="F11" s="58">
        <v>5.7</v>
      </c>
      <c r="G11" s="356">
        <v>5.9</v>
      </c>
      <c r="H11" s="356">
        <v>6.4900000000000011</v>
      </c>
      <c r="I11" s="356">
        <v>6.5</v>
      </c>
      <c r="J11" s="356">
        <v>6.8250000000000002</v>
      </c>
      <c r="K11" s="356">
        <v>7</v>
      </c>
      <c r="L11" s="356">
        <f>K11*(1+'Base Increase'!$A$2)</f>
        <v>7.21</v>
      </c>
      <c r="M11" s="189">
        <f>MROUND(L11,1)</f>
        <v>7</v>
      </c>
      <c r="N11" s="353" t="s">
        <v>1141</v>
      </c>
      <c r="O11" s="12" t="s">
        <v>5</v>
      </c>
      <c r="P11" s="57" t="s">
        <v>378</v>
      </c>
      <c r="Q11" s="358">
        <v>45870</v>
      </c>
      <c r="R11" s="12" t="s">
        <v>391</v>
      </c>
    </row>
    <row r="12" spans="1:18" ht="12" customHeight="1" x14ac:dyDescent="0.25">
      <c r="A12" s="28" t="s">
        <v>525</v>
      </c>
      <c r="B12" s="12"/>
      <c r="C12" s="29">
        <v>10.45</v>
      </c>
      <c r="D12" s="29">
        <v>10.8</v>
      </c>
      <c r="E12" s="58">
        <v>11.2</v>
      </c>
      <c r="F12" s="58">
        <v>11.4</v>
      </c>
      <c r="G12" s="356">
        <v>11.700000000000001</v>
      </c>
      <c r="H12" s="356">
        <v>12.870000000000003</v>
      </c>
      <c r="I12" s="356">
        <v>12.9</v>
      </c>
      <c r="J12" s="356">
        <v>13.545000000000002</v>
      </c>
      <c r="K12" s="356">
        <v>14</v>
      </c>
      <c r="L12" s="356">
        <f>K12*(1+'Base Increase'!$A$2)</f>
        <v>14.42</v>
      </c>
      <c r="M12" s="356">
        <f t="shared" ref="M12:M16" si="0">K12</f>
        <v>14</v>
      </c>
      <c r="N12" s="353" t="s">
        <v>1141</v>
      </c>
      <c r="O12" s="12" t="s">
        <v>5</v>
      </c>
      <c r="P12" s="57" t="s">
        <v>378</v>
      </c>
      <c r="Q12" s="358">
        <v>45870</v>
      </c>
      <c r="R12" s="12" t="s">
        <v>391</v>
      </c>
    </row>
    <row r="13" spans="1:18" ht="12" customHeight="1" x14ac:dyDescent="0.25">
      <c r="A13" s="12" t="s">
        <v>526</v>
      </c>
      <c r="B13" s="12"/>
      <c r="C13" s="29">
        <v>20.100000000000001</v>
      </c>
      <c r="D13" s="29">
        <v>20.7</v>
      </c>
      <c r="E13" s="58">
        <v>21.5</v>
      </c>
      <c r="F13" s="58">
        <v>22</v>
      </c>
      <c r="G13" s="356">
        <v>22.700000000000003</v>
      </c>
      <c r="H13" s="356">
        <v>24.970000000000006</v>
      </c>
      <c r="I13" s="356">
        <v>25</v>
      </c>
      <c r="J13" s="356">
        <v>26.25</v>
      </c>
      <c r="K13" s="356">
        <v>26</v>
      </c>
      <c r="L13" s="356">
        <f>K13*(1+'Base Increase'!$A$2)</f>
        <v>26.78</v>
      </c>
      <c r="M13" s="356">
        <f>K13</f>
        <v>26</v>
      </c>
      <c r="N13" s="353" t="s">
        <v>1141</v>
      </c>
      <c r="O13" s="12" t="s">
        <v>5</v>
      </c>
      <c r="P13" s="57" t="s">
        <v>378</v>
      </c>
      <c r="Q13" s="358">
        <v>45870</v>
      </c>
      <c r="R13" s="12" t="s">
        <v>391</v>
      </c>
    </row>
    <row r="14" spans="1:18" ht="12" customHeight="1" x14ac:dyDescent="0.25">
      <c r="A14" s="28" t="s">
        <v>527</v>
      </c>
      <c r="B14" s="12"/>
      <c r="C14" s="29">
        <v>5.15</v>
      </c>
      <c r="D14" s="29">
        <v>5.3</v>
      </c>
      <c r="E14" s="58">
        <v>5.5</v>
      </c>
      <c r="F14" s="58">
        <v>5.6</v>
      </c>
      <c r="G14" s="356">
        <v>5.8000000000000007</v>
      </c>
      <c r="H14" s="356">
        <v>6.3800000000000017</v>
      </c>
      <c r="I14" s="356">
        <v>6.4</v>
      </c>
      <c r="J14" s="356">
        <v>6.7200000000000006</v>
      </c>
      <c r="K14" s="356">
        <v>7</v>
      </c>
      <c r="L14" s="356">
        <f>K14*(1+'Base Increase'!$A$2)</f>
        <v>7.21</v>
      </c>
      <c r="M14" s="356">
        <f t="shared" si="0"/>
        <v>7</v>
      </c>
      <c r="N14" s="353" t="s">
        <v>1141</v>
      </c>
      <c r="O14" s="12" t="s">
        <v>5</v>
      </c>
      <c r="P14" s="57" t="s">
        <v>378</v>
      </c>
      <c r="Q14" s="358">
        <v>45870</v>
      </c>
      <c r="R14" s="12" t="s">
        <v>391</v>
      </c>
    </row>
    <row r="15" spans="1:18" ht="12" customHeight="1" x14ac:dyDescent="0.25">
      <c r="A15" s="28" t="s">
        <v>528</v>
      </c>
      <c r="B15" s="12"/>
      <c r="C15" s="29">
        <v>10.3</v>
      </c>
      <c r="D15" s="29">
        <v>10.6</v>
      </c>
      <c r="E15" s="58">
        <v>11</v>
      </c>
      <c r="F15" s="58">
        <v>11.2</v>
      </c>
      <c r="G15" s="356">
        <v>11.5</v>
      </c>
      <c r="H15" s="356">
        <v>12.65</v>
      </c>
      <c r="I15" s="356">
        <v>12.700000000000001</v>
      </c>
      <c r="J15" s="356">
        <v>13.335000000000001</v>
      </c>
      <c r="K15" s="356">
        <v>13</v>
      </c>
      <c r="L15" s="356">
        <f>K15*(1+'Base Increase'!$A$2)</f>
        <v>13.39</v>
      </c>
      <c r="M15" s="356">
        <f t="shared" si="0"/>
        <v>13</v>
      </c>
      <c r="N15" s="353" t="s">
        <v>1141</v>
      </c>
      <c r="O15" s="12" t="s">
        <v>5</v>
      </c>
      <c r="P15" s="57" t="s">
        <v>378</v>
      </c>
      <c r="Q15" s="358">
        <v>45870</v>
      </c>
      <c r="R15" s="12" t="s">
        <v>391</v>
      </c>
    </row>
    <row r="16" spans="1:18" ht="12" customHeight="1" x14ac:dyDescent="0.25">
      <c r="A16" s="12" t="s">
        <v>529</v>
      </c>
      <c r="B16" s="12"/>
      <c r="C16" s="29">
        <v>16.5</v>
      </c>
      <c r="D16" s="29">
        <v>17</v>
      </c>
      <c r="E16" s="58">
        <v>17.600000000000001</v>
      </c>
      <c r="F16" s="58">
        <v>17.8</v>
      </c>
      <c r="G16" s="356">
        <v>18.3</v>
      </c>
      <c r="H16" s="356">
        <v>20.130000000000003</v>
      </c>
      <c r="I16" s="356">
        <v>20.100000000000001</v>
      </c>
      <c r="J16" s="356">
        <v>21.105000000000004</v>
      </c>
      <c r="K16" s="356">
        <v>21</v>
      </c>
      <c r="L16" s="356">
        <f>K16*(1+'Base Increase'!$A$2)</f>
        <v>21.63</v>
      </c>
      <c r="M16" s="356">
        <f t="shared" si="0"/>
        <v>21</v>
      </c>
      <c r="N16" s="353" t="s">
        <v>1141</v>
      </c>
      <c r="O16" s="12" t="s">
        <v>5</v>
      </c>
      <c r="P16" s="57" t="s">
        <v>378</v>
      </c>
      <c r="Q16" s="358">
        <v>45870</v>
      </c>
      <c r="R16" s="12" t="s">
        <v>391</v>
      </c>
    </row>
    <row r="17" spans="1:18" hidden="1" x14ac:dyDescent="0.25">
      <c r="A17" s="60"/>
      <c r="B17" s="65"/>
      <c r="C17" s="66"/>
      <c r="D17" s="66"/>
      <c r="E17" s="66"/>
      <c r="F17" s="66"/>
      <c r="G17" s="66"/>
      <c r="H17" s="66"/>
      <c r="I17" s="66"/>
      <c r="J17" s="66"/>
      <c r="K17" s="66"/>
      <c r="L17" s="356">
        <f>K17*(1+'Base Increase'!$A$2)</f>
        <v>0</v>
      </c>
      <c r="M17" s="356">
        <f t="shared" ref="M17:M61" si="1">ROUND(L17,0.1)</f>
        <v>0</v>
      </c>
      <c r="N17" s="66"/>
      <c r="O17" s="65"/>
      <c r="P17" s="65"/>
      <c r="Q17" s="358">
        <f>'Base Increase'!$A$5</f>
        <v>45748</v>
      </c>
      <c r="R17" s="67"/>
    </row>
    <row r="18" spans="1:18" hidden="1" x14ac:dyDescent="0.25">
      <c r="A18" s="484" t="s">
        <v>1057</v>
      </c>
      <c r="B18" s="484"/>
      <c r="C18" s="484"/>
      <c r="D18" s="484"/>
      <c r="E18" s="484"/>
      <c r="F18" s="484"/>
      <c r="G18" s="66"/>
      <c r="H18" s="66"/>
      <c r="I18" s="66"/>
      <c r="J18" s="66"/>
      <c r="K18" s="66"/>
      <c r="L18" s="356">
        <f>K18*(1+'Base Increase'!$A$2)</f>
        <v>0</v>
      </c>
      <c r="M18" s="356">
        <f t="shared" si="1"/>
        <v>0</v>
      </c>
      <c r="N18" s="66"/>
      <c r="O18" s="65"/>
      <c r="P18" s="65"/>
      <c r="Q18" s="358">
        <f>'Base Increase'!$A$5</f>
        <v>45748</v>
      </c>
      <c r="R18" s="67"/>
    </row>
    <row r="19" spans="1:18" s="7" customFormat="1" hidden="1" x14ac:dyDescent="0.25">
      <c r="A19" s="56" t="s">
        <v>533</v>
      </c>
      <c r="B19" s="57"/>
      <c r="C19" s="58">
        <v>17.399999999999999</v>
      </c>
      <c r="D19" s="58">
        <v>18</v>
      </c>
      <c r="E19" s="58">
        <v>18.600000000000001</v>
      </c>
      <c r="F19" s="58">
        <v>18.8</v>
      </c>
      <c r="G19" s="356">
        <v>19.400000000000002</v>
      </c>
      <c r="H19" s="356">
        <v>21.340000000000003</v>
      </c>
      <c r="I19" s="356">
        <v>21.3</v>
      </c>
      <c r="J19" s="356">
        <v>22.365000000000002</v>
      </c>
      <c r="K19" s="356">
        <v>21.3</v>
      </c>
      <c r="L19" s="356">
        <f>K19*(1+'Base Increase'!$A$2)</f>
        <v>21.939</v>
      </c>
      <c r="M19" s="356">
        <f t="shared" si="1"/>
        <v>22</v>
      </c>
      <c r="N19" s="282" t="s">
        <v>857</v>
      </c>
      <c r="O19" s="57" t="s">
        <v>5</v>
      </c>
      <c r="P19" s="57" t="s">
        <v>378</v>
      </c>
      <c r="Q19" s="358">
        <f>'Base Increase'!$A$5</f>
        <v>45748</v>
      </c>
      <c r="R19" s="57" t="s">
        <v>391</v>
      </c>
    </row>
    <row r="20" spans="1:18" s="7" customFormat="1" hidden="1" x14ac:dyDescent="0.25">
      <c r="A20" s="28" t="s">
        <v>534</v>
      </c>
      <c r="B20" s="12"/>
      <c r="C20" s="29">
        <v>34.700000000000003</v>
      </c>
      <c r="D20" s="29">
        <v>36</v>
      </c>
      <c r="E20" s="58">
        <v>37.5</v>
      </c>
      <c r="F20" s="58">
        <v>38</v>
      </c>
      <c r="G20" s="356">
        <v>39.1</v>
      </c>
      <c r="H20" s="356">
        <v>43.010000000000005</v>
      </c>
      <c r="I20" s="356">
        <v>43</v>
      </c>
      <c r="J20" s="356">
        <v>45.15</v>
      </c>
      <c r="K20" s="356">
        <v>43</v>
      </c>
      <c r="L20" s="356">
        <f>K20*(1+'Base Increase'!$A$2)</f>
        <v>44.29</v>
      </c>
      <c r="M20" s="356">
        <f t="shared" si="1"/>
        <v>44</v>
      </c>
      <c r="N20" s="282" t="s">
        <v>857</v>
      </c>
      <c r="O20" s="12" t="s">
        <v>5</v>
      </c>
      <c r="P20" s="57" t="s">
        <v>378</v>
      </c>
      <c r="Q20" s="358">
        <f>'Base Increase'!$A$5</f>
        <v>45748</v>
      </c>
      <c r="R20" s="12" t="s">
        <v>391</v>
      </c>
    </row>
    <row r="21" spans="1:18" s="7" customFormat="1" hidden="1" x14ac:dyDescent="0.25">
      <c r="A21" s="28" t="s">
        <v>535</v>
      </c>
      <c r="B21" s="12"/>
      <c r="C21" s="29">
        <v>69.3</v>
      </c>
      <c r="D21" s="29">
        <v>71.5</v>
      </c>
      <c r="E21" s="58">
        <v>74</v>
      </c>
      <c r="F21" s="58">
        <v>75</v>
      </c>
      <c r="G21" s="356">
        <v>77.300000000000011</v>
      </c>
      <c r="H21" s="356">
        <v>85.030000000000015</v>
      </c>
      <c r="I21" s="356">
        <v>85</v>
      </c>
      <c r="J21" s="356">
        <v>89.25</v>
      </c>
      <c r="K21" s="356">
        <v>85</v>
      </c>
      <c r="L21" s="356">
        <f>K21*(1+'Base Increase'!$A$2)</f>
        <v>87.55</v>
      </c>
      <c r="M21" s="356">
        <f t="shared" si="1"/>
        <v>88</v>
      </c>
      <c r="N21" s="282" t="s">
        <v>857</v>
      </c>
      <c r="O21" s="12" t="s">
        <v>5</v>
      </c>
      <c r="P21" s="57" t="s">
        <v>378</v>
      </c>
      <c r="Q21" s="358">
        <f>'Base Increase'!$A$5</f>
        <v>45748</v>
      </c>
      <c r="R21" s="12" t="s">
        <v>391</v>
      </c>
    </row>
    <row r="22" spans="1:18" s="7" customFormat="1" hidden="1" x14ac:dyDescent="0.25">
      <c r="A22" s="28" t="s">
        <v>536</v>
      </c>
      <c r="B22" s="12"/>
      <c r="C22" s="29">
        <v>7.75</v>
      </c>
      <c r="D22" s="29">
        <v>8</v>
      </c>
      <c r="E22" s="58">
        <v>8.3000000000000007</v>
      </c>
      <c r="F22" s="58">
        <v>8.4</v>
      </c>
      <c r="G22" s="356">
        <v>8.7000000000000011</v>
      </c>
      <c r="H22" s="356">
        <v>9.5700000000000021</v>
      </c>
      <c r="I22" s="356">
        <v>9.6000000000000014</v>
      </c>
      <c r="J22" s="356">
        <v>10.080000000000002</v>
      </c>
      <c r="K22" s="356">
        <v>9.6000000000000014</v>
      </c>
      <c r="L22" s="356">
        <f>K22*(1+'Base Increase'!$A$2)</f>
        <v>9.8880000000000017</v>
      </c>
      <c r="M22" s="356">
        <f t="shared" si="1"/>
        <v>10</v>
      </c>
      <c r="N22" s="282" t="s">
        <v>857</v>
      </c>
      <c r="O22" s="12" t="s">
        <v>5</v>
      </c>
      <c r="P22" s="57" t="s">
        <v>378</v>
      </c>
      <c r="Q22" s="358">
        <f>'Base Increase'!$A$5</f>
        <v>45748</v>
      </c>
      <c r="R22" s="12" t="s">
        <v>391</v>
      </c>
    </row>
    <row r="23" spans="1:18" s="7" customFormat="1" hidden="1" x14ac:dyDescent="0.25">
      <c r="A23" s="28" t="s">
        <v>537</v>
      </c>
      <c r="B23" s="12"/>
      <c r="C23" s="29">
        <v>13.7</v>
      </c>
      <c r="D23" s="29">
        <v>14.1</v>
      </c>
      <c r="E23" s="58">
        <v>14.6</v>
      </c>
      <c r="F23" s="58">
        <v>14.8</v>
      </c>
      <c r="G23" s="356">
        <v>15.200000000000001</v>
      </c>
      <c r="H23" s="356">
        <v>16.720000000000002</v>
      </c>
      <c r="I23" s="356">
        <v>16.7</v>
      </c>
      <c r="J23" s="356">
        <v>17.535</v>
      </c>
      <c r="K23" s="356">
        <v>16.7</v>
      </c>
      <c r="L23" s="356">
        <f>K23*(1+'Base Increase'!$A$2)</f>
        <v>17.201000000000001</v>
      </c>
      <c r="M23" s="356">
        <f t="shared" si="1"/>
        <v>17</v>
      </c>
      <c r="N23" s="282" t="s">
        <v>857</v>
      </c>
      <c r="O23" s="12" t="s">
        <v>5</v>
      </c>
      <c r="P23" s="57" t="s">
        <v>378</v>
      </c>
      <c r="Q23" s="358">
        <f>'Base Increase'!$A$5</f>
        <v>45748</v>
      </c>
      <c r="R23" s="12" t="s">
        <v>391</v>
      </c>
    </row>
    <row r="24" spans="1:18" s="7" customFormat="1" hidden="1" x14ac:dyDescent="0.25">
      <c r="A24" s="28" t="s">
        <v>538</v>
      </c>
      <c r="B24" s="12"/>
      <c r="C24" s="29">
        <v>27.35</v>
      </c>
      <c r="D24" s="29">
        <v>28.5</v>
      </c>
      <c r="E24" s="58">
        <v>29.5</v>
      </c>
      <c r="F24" s="58">
        <v>30</v>
      </c>
      <c r="G24" s="356">
        <v>30.900000000000002</v>
      </c>
      <c r="H24" s="356">
        <v>33.99</v>
      </c>
      <c r="I24" s="356">
        <v>34</v>
      </c>
      <c r="J24" s="356">
        <v>35.700000000000003</v>
      </c>
      <c r="K24" s="356">
        <v>34</v>
      </c>
      <c r="L24" s="356">
        <f>K24*(1+'Base Increase'!$A$2)</f>
        <v>35.020000000000003</v>
      </c>
      <c r="M24" s="356">
        <f t="shared" si="1"/>
        <v>35</v>
      </c>
      <c r="N24" s="282" t="s">
        <v>857</v>
      </c>
      <c r="O24" s="12" t="s">
        <v>5</v>
      </c>
      <c r="P24" s="57" t="s">
        <v>378</v>
      </c>
      <c r="Q24" s="358">
        <f>'Base Increase'!$A$5</f>
        <v>45748</v>
      </c>
      <c r="R24" s="12" t="s">
        <v>391</v>
      </c>
    </row>
    <row r="25" spans="1:18" s="7" customFormat="1" ht="25.5" hidden="1" x14ac:dyDescent="0.25">
      <c r="A25" s="28" t="s">
        <v>518</v>
      </c>
      <c r="B25" s="12"/>
      <c r="C25" s="29">
        <v>25.15</v>
      </c>
      <c r="D25" s="29">
        <v>26</v>
      </c>
      <c r="E25" s="58">
        <v>27</v>
      </c>
      <c r="F25" s="58">
        <v>27.5</v>
      </c>
      <c r="G25" s="356">
        <v>28.3</v>
      </c>
      <c r="H25" s="356">
        <v>31.130000000000003</v>
      </c>
      <c r="I25" s="356">
        <v>31.1</v>
      </c>
      <c r="J25" s="356">
        <v>32.655000000000001</v>
      </c>
      <c r="K25" s="356">
        <v>31.1</v>
      </c>
      <c r="L25" s="356">
        <f>K25*(1+'Base Increase'!$A$2)</f>
        <v>32.033000000000001</v>
      </c>
      <c r="M25" s="356">
        <f t="shared" si="1"/>
        <v>32</v>
      </c>
      <c r="N25" s="282" t="s">
        <v>857</v>
      </c>
      <c r="O25" s="12" t="s">
        <v>5</v>
      </c>
      <c r="P25" s="57" t="s">
        <v>378</v>
      </c>
      <c r="Q25" s="358">
        <f>'Base Increase'!$A$5</f>
        <v>45748</v>
      </c>
      <c r="R25" s="12" t="s">
        <v>391</v>
      </c>
    </row>
    <row r="26" spans="1:18" s="7" customFormat="1" hidden="1" x14ac:dyDescent="0.25">
      <c r="A26" s="28" t="s">
        <v>519</v>
      </c>
      <c r="B26" s="12"/>
      <c r="C26" s="29">
        <v>48.4</v>
      </c>
      <c r="D26" s="29">
        <v>50.1</v>
      </c>
      <c r="E26" s="58">
        <v>52</v>
      </c>
      <c r="F26" s="58">
        <v>53</v>
      </c>
      <c r="G26" s="356">
        <v>54.6</v>
      </c>
      <c r="H26" s="356">
        <v>60.060000000000009</v>
      </c>
      <c r="I26" s="356">
        <v>60.1</v>
      </c>
      <c r="J26" s="356">
        <v>63.105000000000004</v>
      </c>
      <c r="K26" s="356">
        <v>60.1</v>
      </c>
      <c r="L26" s="356">
        <f>K26*(1+'Base Increase'!$A$2)</f>
        <v>61.903000000000006</v>
      </c>
      <c r="M26" s="356">
        <f t="shared" si="1"/>
        <v>62</v>
      </c>
      <c r="N26" s="282" t="s">
        <v>857</v>
      </c>
      <c r="O26" s="12" t="s">
        <v>5</v>
      </c>
      <c r="P26" s="57" t="s">
        <v>378</v>
      </c>
      <c r="Q26" s="358">
        <f>'Base Increase'!$A$5</f>
        <v>45748</v>
      </c>
      <c r="R26" s="12" t="s">
        <v>391</v>
      </c>
    </row>
    <row r="27" spans="1:18" s="7" customFormat="1" hidden="1" x14ac:dyDescent="0.25">
      <c r="A27" s="28" t="s">
        <v>520</v>
      </c>
      <c r="B27" s="12"/>
      <c r="C27" s="29">
        <v>96.65</v>
      </c>
      <c r="D27" s="29">
        <v>100</v>
      </c>
      <c r="E27" s="58">
        <v>103</v>
      </c>
      <c r="F27" s="58">
        <v>105</v>
      </c>
      <c r="G27" s="356">
        <v>108.2</v>
      </c>
      <c r="H27" s="356">
        <v>119.02000000000001</v>
      </c>
      <c r="I27" s="356">
        <v>119</v>
      </c>
      <c r="J27" s="356">
        <v>124.95</v>
      </c>
      <c r="K27" s="356">
        <v>119</v>
      </c>
      <c r="L27" s="356">
        <f>K27*(1+'Base Increase'!$A$2)</f>
        <v>122.57000000000001</v>
      </c>
      <c r="M27" s="356">
        <f t="shared" si="1"/>
        <v>123</v>
      </c>
      <c r="N27" s="282" t="s">
        <v>857</v>
      </c>
      <c r="O27" s="12" t="s">
        <v>5</v>
      </c>
      <c r="P27" s="57" t="s">
        <v>378</v>
      </c>
      <c r="Q27" s="358">
        <f>'Base Increase'!$A$5</f>
        <v>45748</v>
      </c>
      <c r="R27" s="12" t="s">
        <v>391</v>
      </c>
    </row>
    <row r="28" spans="1:18" s="7" customFormat="1" hidden="1" x14ac:dyDescent="0.25">
      <c r="A28" s="28"/>
      <c r="B28" s="12"/>
      <c r="C28" s="29"/>
      <c r="D28" s="29"/>
      <c r="E28" s="29"/>
      <c r="F28" s="29"/>
      <c r="G28" s="356"/>
      <c r="H28" s="356"/>
      <c r="I28" s="356"/>
      <c r="J28" s="356"/>
      <c r="K28" s="356"/>
      <c r="L28" s="356">
        <f>K28*(1+'Base Increase'!$A$2)</f>
        <v>0</v>
      </c>
      <c r="M28" s="356">
        <f t="shared" si="1"/>
        <v>0</v>
      </c>
      <c r="N28" s="29"/>
      <c r="O28" s="12"/>
      <c r="P28" s="57"/>
      <c r="Q28" s="358">
        <f>'Base Increase'!$A$5</f>
        <v>45748</v>
      </c>
      <c r="R28" s="12"/>
    </row>
    <row r="29" spans="1:18" s="7" customFormat="1" hidden="1" x14ac:dyDescent="0.25">
      <c r="A29" s="28" t="s">
        <v>576</v>
      </c>
      <c r="B29" s="12"/>
      <c r="C29" s="29">
        <v>8.0500000000000007</v>
      </c>
      <c r="D29" s="29">
        <v>8.3000000000000007</v>
      </c>
      <c r="E29" s="58">
        <v>8.6</v>
      </c>
      <c r="F29" s="58">
        <v>8.6999999999999993</v>
      </c>
      <c r="G29" s="356">
        <v>9</v>
      </c>
      <c r="H29" s="356">
        <v>9.9</v>
      </c>
      <c r="I29" s="356">
        <v>9.9</v>
      </c>
      <c r="J29" s="356">
        <v>10.395000000000001</v>
      </c>
      <c r="K29" s="356">
        <v>9.9</v>
      </c>
      <c r="L29" s="356">
        <f>K29*(1+'Base Increase'!$A$2)</f>
        <v>10.197000000000001</v>
      </c>
      <c r="M29" s="356">
        <f t="shared" si="1"/>
        <v>10</v>
      </c>
      <c r="N29" s="282" t="s">
        <v>857</v>
      </c>
      <c r="O29" s="12" t="s">
        <v>5</v>
      </c>
      <c r="P29" s="57" t="s">
        <v>378</v>
      </c>
      <c r="Q29" s="358">
        <f>'Base Increase'!$A$5</f>
        <v>45748</v>
      </c>
      <c r="R29" s="12" t="s">
        <v>391</v>
      </c>
    </row>
    <row r="30" spans="1:18" s="7" customFormat="1" hidden="1" x14ac:dyDescent="0.25">
      <c r="A30" s="28" t="s">
        <v>577</v>
      </c>
      <c r="B30" s="12"/>
      <c r="C30" s="29">
        <v>22.45</v>
      </c>
      <c r="D30" s="29">
        <v>23.5</v>
      </c>
      <c r="E30" s="58">
        <v>24.5</v>
      </c>
      <c r="F30" s="58">
        <v>25</v>
      </c>
      <c r="G30" s="356">
        <v>25.8</v>
      </c>
      <c r="H30" s="356">
        <v>28.380000000000003</v>
      </c>
      <c r="I30" s="356">
        <v>28.400000000000002</v>
      </c>
      <c r="J30" s="356">
        <v>29.820000000000004</v>
      </c>
      <c r="K30" s="356">
        <v>28.400000000000002</v>
      </c>
      <c r="L30" s="356">
        <f>K30*(1+'Base Increase'!$A$2)</f>
        <v>29.252000000000002</v>
      </c>
      <c r="M30" s="356">
        <f t="shared" si="1"/>
        <v>29</v>
      </c>
      <c r="N30" s="282" t="s">
        <v>857</v>
      </c>
      <c r="O30" s="12" t="s">
        <v>5</v>
      </c>
      <c r="P30" s="57" t="s">
        <v>378</v>
      </c>
      <c r="Q30" s="358">
        <f>'Base Increase'!$A$5</f>
        <v>45748</v>
      </c>
      <c r="R30" s="12" t="s">
        <v>391</v>
      </c>
    </row>
    <row r="31" spans="1:18" s="7" customFormat="1" hidden="1" x14ac:dyDescent="0.25">
      <c r="A31" s="28" t="s">
        <v>578</v>
      </c>
      <c r="B31" s="12"/>
      <c r="C31" s="29">
        <v>35.950000000000003</v>
      </c>
      <c r="D31" s="29">
        <v>37</v>
      </c>
      <c r="E31" s="58">
        <v>38.5</v>
      </c>
      <c r="F31" s="58">
        <v>39</v>
      </c>
      <c r="G31" s="356">
        <v>40.200000000000003</v>
      </c>
      <c r="H31" s="356">
        <v>44.220000000000006</v>
      </c>
      <c r="I31" s="356">
        <v>44.2</v>
      </c>
      <c r="J31" s="356">
        <v>46.410000000000004</v>
      </c>
      <c r="K31" s="356">
        <v>44.2</v>
      </c>
      <c r="L31" s="356">
        <f>K31*(1+'Base Increase'!$A$2)</f>
        <v>45.526000000000003</v>
      </c>
      <c r="M31" s="356">
        <f t="shared" si="1"/>
        <v>46</v>
      </c>
      <c r="N31" s="282" t="s">
        <v>857</v>
      </c>
      <c r="O31" s="12" t="s">
        <v>5</v>
      </c>
      <c r="P31" s="57" t="s">
        <v>378</v>
      </c>
      <c r="Q31" s="358">
        <f>'Base Increase'!$A$5</f>
        <v>45748</v>
      </c>
      <c r="R31" s="12" t="s">
        <v>391</v>
      </c>
    </row>
    <row r="32" spans="1:18" s="7" customFormat="1" hidden="1" x14ac:dyDescent="0.25">
      <c r="A32" s="28" t="s">
        <v>579</v>
      </c>
      <c r="B32" s="12"/>
      <c r="C32" s="29">
        <v>4.0999999999999996</v>
      </c>
      <c r="D32" s="29">
        <v>4.2</v>
      </c>
      <c r="E32" s="58">
        <v>4.3499999999999996</v>
      </c>
      <c r="F32" s="58">
        <v>4.4000000000000004</v>
      </c>
      <c r="G32" s="356">
        <v>4.5</v>
      </c>
      <c r="H32" s="356">
        <v>4.95</v>
      </c>
      <c r="I32" s="356">
        <v>5</v>
      </c>
      <c r="J32" s="356">
        <v>5.25</v>
      </c>
      <c r="K32" s="356">
        <v>5</v>
      </c>
      <c r="L32" s="356">
        <f>K32*(1+'Base Increase'!$A$2)</f>
        <v>5.15</v>
      </c>
      <c r="M32" s="356">
        <f t="shared" si="1"/>
        <v>5</v>
      </c>
      <c r="N32" s="282" t="s">
        <v>857</v>
      </c>
      <c r="O32" s="12" t="s">
        <v>5</v>
      </c>
      <c r="P32" s="57" t="s">
        <v>378</v>
      </c>
      <c r="Q32" s="358">
        <f>'Base Increase'!$A$5</f>
        <v>45748</v>
      </c>
      <c r="R32" s="12" t="s">
        <v>391</v>
      </c>
    </row>
    <row r="33" spans="1:18" s="7" customFormat="1" hidden="1" x14ac:dyDescent="0.25">
      <c r="A33" s="28" t="s">
        <v>580</v>
      </c>
      <c r="B33" s="12"/>
      <c r="C33" s="29">
        <v>10.199999999999999</v>
      </c>
      <c r="D33" s="29">
        <v>10.5</v>
      </c>
      <c r="E33" s="58">
        <v>10.9</v>
      </c>
      <c r="F33" s="58">
        <v>11.1</v>
      </c>
      <c r="G33" s="356">
        <v>11.4</v>
      </c>
      <c r="H33" s="356">
        <v>12.540000000000001</v>
      </c>
      <c r="I33" s="356">
        <v>12.5</v>
      </c>
      <c r="J33" s="356">
        <v>13.125</v>
      </c>
      <c r="K33" s="356">
        <v>12.5</v>
      </c>
      <c r="L33" s="356">
        <f>K33*(1+'Base Increase'!$A$2)</f>
        <v>12.875</v>
      </c>
      <c r="M33" s="356">
        <f t="shared" si="1"/>
        <v>13</v>
      </c>
      <c r="N33" s="282" t="s">
        <v>857</v>
      </c>
      <c r="O33" s="12" t="s">
        <v>5</v>
      </c>
      <c r="P33" s="57" t="s">
        <v>378</v>
      </c>
      <c r="Q33" s="358">
        <f>'Base Increase'!$A$5</f>
        <v>45748</v>
      </c>
      <c r="R33" s="12" t="s">
        <v>391</v>
      </c>
    </row>
    <row r="34" spans="1:18" s="7" customFormat="1" hidden="1" x14ac:dyDescent="0.25">
      <c r="A34" s="28" t="s">
        <v>581</v>
      </c>
      <c r="B34" s="12"/>
      <c r="C34" s="29">
        <v>14.35</v>
      </c>
      <c r="D34" s="29">
        <v>14.8</v>
      </c>
      <c r="E34" s="58">
        <v>15.3</v>
      </c>
      <c r="F34" s="58">
        <v>15.5</v>
      </c>
      <c r="G34" s="356">
        <v>16</v>
      </c>
      <c r="H34" s="356">
        <v>17.600000000000001</v>
      </c>
      <c r="I34" s="356">
        <v>17.600000000000001</v>
      </c>
      <c r="J34" s="356">
        <v>18.480000000000004</v>
      </c>
      <c r="K34" s="356">
        <v>17.600000000000001</v>
      </c>
      <c r="L34" s="356">
        <f>K34*(1+'Base Increase'!$A$2)</f>
        <v>18.128000000000004</v>
      </c>
      <c r="M34" s="356">
        <f t="shared" si="1"/>
        <v>18</v>
      </c>
      <c r="N34" s="282" t="s">
        <v>857</v>
      </c>
      <c r="O34" s="12" t="s">
        <v>5</v>
      </c>
      <c r="P34" s="57" t="s">
        <v>378</v>
      </c>
      <c r="Q34" s="358">
        <f>'Base Increase'!$A$5</f>
        <v>45748</v>
      </c>
      <c r="R34" s="12" t="s">
        <v>391</v>
      </c>
    </row>
    <row r="35" spans="1:18" s="7" customFormat="1" hidden="1" x14ac:dyDescent="0.25">
      <c r="A35" s="28" t="s">
        <v>582</v>
      </c>
      <c r="B35" s="12"/>
      <c r="C35" s="29">
        <v>12.15</v>
      </c>
      <c r="D35" s="29">
        <v>12.5</v>
      </c>
      <c r="E35" s="58">
        <v>12.9</v>
      </c>
      <c r="F35" s="58">
        <v>13.1</v>
      </c>
      <c r="G35" s="356">
        <v>13.5</v>
      </c>
      <c r="H35" s="356">
        <v>14.850000000000001</v>
      </c>
      <c r="I35" s="356">
        <v>14.9</v>
      </c>
      <c r="J35" s="356">
        <v>15.645000000000001</v>
      </c>
      <c r="K35" s="356">
        <v>14.9</v>
      </c>
      <c r="L35" s="356">
        <f>K35*(1+'Base Increase'!$A$2)</f>
        <v>15.347000000000001</v>
      </c>
      <c r="M35" s="356">
        <f t="shared" si="1"/>
        <v>15</v>
      </c>
      <c r="N35" s="282" t="s">
        <v>857</v>
      </c>
      <c r="O35" s="12" t="s">
        <v>5</v>
      </c>
      <c r="P35" s="57" t="s">
        <v>378</v>
      </c>
      <c r="Q35" s="358">
        <f>'Base Increase'!$A$5</f>
        <v>45748</v>
      </c>
      <c r="R35" s="12" t="s">
        <v>391</v>
      </c>
    </row>
    <row r="36" spans="1:18" s="7" customFormat="1" hidden="1" x14ac:dyDescent="0.25">
      <c r="A36" s="28" t="s">
        <v>583</v>
      </c>
      <c r="B36" s="12"/>
      <c r="C36" s="29">
        <v>32.65</v>
      </c>
      <c r="D36" s="29">
        <v>34</v>
      </c>
      <c r="E36" s="58">
        <v>35.5</v>
      </c>
      <c r="F36" s="58">
        <v>36</v>
      </c>
      <c r="G36" s="356">
        <v>37.1</v>
      </c>
      <c r="H36" s="356">
        <v>40.81</v>
      </c>
      <c r="I36" s="356">
        <v>40.800000000000004</v>
      </c>
      <c r="J36" s="356">
        <v>42.84</v>
      </c>
      <c r="K36" s="356">
        <v>40.800000000000004</v>
      </c>
      <c r="L36" s="356">
        <f>K36*(1+'Base Increase'!$A$2)</f>
        <v>42.024000000000008</v>
      </c>
      <c r="M36" s="356">
        <f t="shared" si="1"/>
        <v>42</v>
      </c>
      <c r="N36" s="282" t="s">
        <v>857</v>
      </c>
      <c r="O36" s="12" t="s">
        <v>5</v>
      </c>
      <c r="P36" s="57" t="s">
        <v>378</v>
      </c>
      <c r="Q36" s="358">
        <f>'Base Increase'!$A$5</f>
        <v>45748</v>
      </c>
      <c r="R36" s="12" t="s">
        <v>391</v>
      </c>
    </row>
    <row r="37" spans="1:18" s="7" customFormat="1" hidden="1" x14ac:dyDescent="0.25">
      <c r="A37" s="28" t="s">
        <v>584</v>
      </c>
      <c r="B37" s="12"/>
      <c r="C37" s="29">
        <v>50.3</v>
      </c>
      <c r="D37" s="29">
        <v>51.8</v>
      </c>
      <c r="E37" s="58">
        <v>53.5</v>
      </c>
      <c r="F37" s="58">
        <v>54.5</v>
      </c>
      <c r="G37" s="356">
        <v>56.1</v>
      </c>
      <c r="H37" s="356">
        <v>61.710000000000008</v>
      </c>
      <c r="I37" s="356">
        <v>61.7</v>
      </c>
      <c r="J37" s="356">
        <v>64.785000000000011</v>
      </c>
      <c r="K37" s="356">
        <v>61.7</v>
      </c>
      <c r="L37" s="356">
        <f>K37*(1+'Base Increase'!$A$2)</f>
        <v>63.551000000000002</v>
      </c>
      <c r="M37" s="356">
        <f t="shared" si="1"/>
        <v>64</v>
      </c>
      <c r="N37" s="282" t="s">
        <v>857</v>
      </c>
      <c r="O37" s="12" t="s">
        <v>5</v>
      </c>
      <c r="P37" s="57" t="s">
        <v>378</v>
      </c>
      <c r="Q37" s="358">
        <f>'Base Increase'!$A$5</f>
        <v>45748</v>
      </c>
      <c r="R37" s="12" t="s">
        <v>391</v>
      </c>
    </row>
    <row r="38" spans="1:18" s="359" customFormat="1" hidden="1" x14ac:dyDescent="0.25">
      <c r="A38" s="172" t="s">
        <v>889</v>
      </c>
      <c r="B38" s="173"/>
      <c r="C38" s="174"/>
      <c r="D38" s="174"/>
      <c r="E38" s="425"/>
      <c r="F38" s="425"/>
      <c r="G38" s="425"/>
      <c r="H38" s="425"/>
      <c r="I38" s="425"/>
      <c r="J38" s="425"/>
      <c r="K38" s="425"/>
      <c r="L38" s="356">
        <f>K38*(1+'Base Increase'!$A$2)</f>
        <v>0</v>
      </c>
      <c r="M38" s="356">
        <f t="shared" si="1"/>
        <v>0</v>
      </c>
      <c r="N38" s="424"/>
      <c r="O38" s="173"/>
      <c r="P38" s="173"/>
      <c r="Q38" s="358">
        <f>'Base Increase'!$A$5</f>
        <v>45748</v>
      </c>
      <c r="R38" s="173"/>
    </row>
    <row r="39" spans="1:18" s="7" customFormat="1" hidden="1" x14ac:dyDescent="0.25">
      <c r="A39" s="172"/>
      <c r="B39" s="173"/>
      <c r="C39" s="174"/>
      <c r="D39" s="174"/>
      <c r="E39" s="174"/>
      <c r="F39" s="174"/>
      <c r="G39" s="174"/>
      <c r="H39" s="174"/>
      <c r="I39" s="174"/>
      <c r="J39" s="174"/>
      <c r="K39" s="174"/>
      <c r="L39" s="356">
        <f>K39*(1+'Base Increase'!$A$2)</f>
        <v>0</v>
      </c>
      <c r="M39" s="356">
        <f t="shared" si="1"/>
        <v>0</v>
      </c>
      <c r="N39" s="174"/>
      <c r="O39" s="174"/>
      <c r="P39" s="173"/>
      <c r="Q39" s="358">
        <f>'Base Increase'!$A$5</f>
        <v>45748</v>
      </c>
      <c r="R39" s="173"/>
    </row>
    <row r="40" spans="1:18" s="7" customFormat="1" hidden="1" x14ac:dyDescent="0.25">
      <c r="A40" s="484" t="s">
        <v>1058</v>
      </c>
      <c r="B40" s="484"/>
      <c r="C40" s="484"/>
      <c r="D40" s="484"/>
      <c r="E40" s="484"/>
      <c r="F40" s="484"/>
      <c r="G40" s="66"/>
      <c r="H40" s="66"/>
      <c r="I40" s="66"/>
      <c r="J40" s="66"/>
      <c r="K40" s="66"/>
      <c r="L40" s="356">
        <f>K40*(1+'Base Increase'!$A$2)</f>
        <v>0</v>
      </c>
      <c r="M40" s="356">
        <f t="shared" si="1"/>
        <v>0</v>
      </c>
      <c r="N40" s="66"/>
      <c r="O40" s="65"/>
      <c r="P40" s="65"/>
      <c r="Q40" s="358">
        <f>'Base Increase'!$A$5</f>
        <v>45748</v>
      </c>
      <c r="R40" s="67"/>
    </row>
    <row r="41" spans="1:18" s="7" customFormat="1" hidden="1" x14ac:dyDescent="0.25">
      <c r="A41" s="57" t="s">
        <v>533</v>
      </c>
      <c r="B41" s="57"/>
      <c r="C41" s="58"/>
      <c r="D41" s="58">
        <v>18</v>
      </c>
      <c r="E41" s="58">
        <v>18.600000000000001</v>
      </c>
      <c r="F41" s="58">
        <v>18.600000000000001</v>
      </c>
      <c r="G41" s="356">
        <v>19.200000000000003</v>
      </c>
      <c r="H41" s="356">
        <v>21.120000000000005</v>
      </c>
      <c r="I41" s="356">
        <v>21.1</v>
      </c>
      <c r="J41" s="356">
        <v>22.155000000000001</v>
      </c>
      <c r="K41" s="356">
        <v>22</v>
      </c>
      <c r="L41" s="356">
        <f>K41*(1+'Base Increase'!$A$2)</f>
        <v>22.66</v>
      </c>
      <c r="M41" s="356">
        <f t="shared" si="1"/>
        <v>23</v>
      </c>
      <c r="N41" s="282" t="s">
        <v>857</v>
      </c>
      <c r="O41" s="57" t="s">
        <v>5</v>
      </c>
      <c r="P41" s="57" t="s">
        <v>378</v>
      </c>
      <c r="Q41" s="358">
        <f>'Base Increase'!$A$5</f>
        <v>45748</v>
      </c>
      <c r="R41" s="57" t="s">
        <v>391</v>
      </c>
    </row>
    <row r="42" spans="1:18" s="7" customFormat="1" hidden="1" x14ac:dyDescent="0.25">
      <c r="A42" s="12" t="s">
        <v>534</v>
      </c>
      <c r="B42" s="12"/>
      <c r="C42" s="29"/>
      <c r="D42" s="29">
        <v>36</v>
      </c>
      <c r="E42" s="58">
        <v>37.5</v>
      </c>
      <c r="F42" s="58">
        <v>38</v>
      </c>
      <c r="G42" s="356">
        <v>39.1</v>
      </c>
      <c r="H42" s="356">
        <v>43.010000000000005</v>
      </c>
      <c r="I42" s="356">
        <v>43</v>
      </c>
      <c r="J42" s="356">
        <v>45.15</v>
      </c>
      <c r="K42" s="356">
        <v>45</v>
      </c>
      <c r="L42" s="356">
        <f>K42*(1+'Base Increase'!$A$2)</f>
        <v>46.35</v>
      </c>
      <c r="M42" s="356">
        <f t="shared" si="1"/>
        <v>46</v>
      </c>
      <c r="N42" s="282" t="s">
        <v>857</v>
      </c>
      <c r="O42" s="12" t="s">
        <v>5</v>
      </c>
      <c r="P42" s="57" t="s">
        <v>378</v>
      </c>
      <c r="Q42" s="358">
        <f>'Base Increase'!$A$5</f>
        <v>45748</v>
      </c>
      <c r="R42" s="12" t="s">
        <v>391</v>
      </c>
    </row>
    <row r="43" spans="1:18" s="7" customFormat="1" hidden="1" x14ac:dyDescent="0.25">
      <c r="A43" s="12" t="s">
        <v>535</v>
      </c>
      <c r="B43" s="12"/>
      <c r="C43" s="29"/>
      <c r="D43" s="29">
        <v>71.5</v>
      </c>
      <c r="E43" s="58">
        <v>74</v>
      </c>
      <c r="F43" s="58">
        <v>75</v>
      </c>
      <c r="G43" s="356">
        <v>77.300000000000011</v>
      </c>
      <c r="H43" s="356">
        <v>85.030000000000015</v>
      </c>
      <c r="I43" s="356">
        <v>85</v>
      </c>
      <c r="J43" s="356">
        <v>89.25</v>
      </c>
      <c r="K43" s="356">
        <v>89</v>
      </c>
      <c r="L43" s="356">
        <f>K43*(1+'Base Increase'!$A$2)</f>
        <v>91.67</v>
      </c>
      <c r="M43" s="356">
        <f t="shared" si="1"/>
        <v>92</v>
      </c>
      <c r="N43" s="282" t="s">
        <v>857</v>
      </c>
      <c r="O43" s="12" t="s">
        <v>5</v>
      </c>
      <c r="P43" s="57" t="s">
        <v>378</v>
      </c>
      <c r="Q43" s="358">
        <f>'Base Increase'!$A$5</f>
        <v>45748</v>
      </c>
      <c r="R43" s="12" t="s">
        <v>391</v>
      </c>
    </row>
    <row r="44" spans="1:18" s="7" customFormat="1" ht="25.5" hidden="1" x14ac:dyDescent="0.25">
      <c r="A44" s="12" t="s">
        <v>569</v>
      </c>
      <c r="B44" s="12"/>
      <c r="C44" s="29"/>
      <c r="D44" s="29">
        <v>8</v>
      </c>
      <c r="E44" s="58">
        <v>8.3000000000000007</v>
      </c>
      <c r="F44" s="58">
        <v>8.4</v>
      </c>
      <c r="G44" s="356">
        <v>8.7000000000000011</v>
      </c>
      <c r="H44" s="356">
        <v>9.5700000000000021</v>
      </c>
      <c r="I44" s="356">
        <v>9.6000000000000014</v>
      </c>
      <c r="J44" s="356">
        <v>10.080000000000002</v>
      </c>
      <c r="K44" s="356">
        <v>10</v>
      </c>
      <c r="L44" s="356">
        <f>K44*(1+'Base Increase'!$A$2)</f>
        <v>10.3</v>
      </c>
      <c r="M44" s="356">
        <f t="shared" si="1"/>
        <v>10</v>
      </c>
      <c r="N44" s="282" t="s">
        <v>857</v>
      </c>
      <c r="O44" s="12" t="s">
        <v>215</v>
      </c>
      <c r="P44" s="57" t="s">
        <v>378</v>
      </c>
      <c r="Q44" s="358">
        <f>'Base Increase'!$A$5</f>
        <v>45748</v>
      </c>
      <c r="R44" s="12" t="s">
        <v>391</v>
      </c>
    </row>
    <row r="45" spans="1:18" s="7" customFormat="1" hidden="1" x14ac:dyDescent="0.25">
      <c r="A45" s="12" t="s">
        <v>570</v>
      </c>
      <c r="B45" s="12"/>
      <c r="C45" s="29"/>
      <c r="D45" s="29">
        <v>14.1</v>
      </c>
      <c r="E45" s="58">
        <v>14.6</v>
      </c>
      <c r="F45" s="58">
        <v>14.8</v>
      </c>
      <c r="G45" s="356">
        <v>15.200000000000001</v>
      </c>
      <c r="H45" s="356">
        <v>16.720000000000002</v>
      </c>
      <c r="I45" s="356">
        <v>16.7</v>
      </c>
      <c r="J45" s="356">
        <v>17.535</v>
      </c>
      <c r="K45" s="356">
        <v>18</v>
      </c>
      <c r="L45" s="356">
        <f>K45*(1+'Base Increase'!$A$2)</f>
        <v>18.54</v>
      </c>
      <c r="M45" s="356">
        <f t="shared" si="1"/>
        <v>19</v>
      </c>
      <c r="N45" s="282" t="s">
        <v>857</v>
      </c>
      <c r="O45" s="12" t="s">
        <v>215</v>
      </c>
      <c r="P45" s="57" t="s">
        <v>378</v>
      </c>
      <c r="Q45" s="358">
        <f>'Base Increase'!$A$5</f>
        <v>45748</v>
      </c>
      <c r="R45" s="12" t="s">
        <v>391</v>
      </c>
    </row>
    <row r="46" spans="1:18" s="7" customFormat="1" hidden="1" x14ac:dyDescent="0.25">
      <c r="A46" s="12" t="s">
        <v>571</v>
      </c>
      <c r="B46" s="12"/>
      <c r="C46" s="29"/>
      <c r="D46" s="29">
        <v>28.5</v>
      </c>
      <c r="E46" s="58">
        <v>29.5</v>
      </c>
      <c r="F46" s="58">
        <v>30</v>
      </c>
      <c r="G46" s="356">
        <v>30.900000000000002</v>
      </c>
      <c r="H46" s="356">
        <v>33.99</v>
      </c>
      <c r="I46" s="356">
        <v>34</v>
      </c>
      <c r="J46" s="356">
        <v>35.700000000000003</v>
      </c>
      <c r="K46" s="356">
        <v>36</v>
      </c>
      <c r="L46" s="356">
        <f>K46*(1+'Base Increase'!$A$2)</f>
        <v>37.08</v>
      </c>
      <c r="M46" s="356">
        <f t="shared" si="1"/>
        <v>37</v>
      </c>
      <c r="N46" s="282" t="s">
        <v>857</v>
      </c>
      <c r="O46" s="12" t="s">
        <v>215</v>
      </c>
      <c r="P46" s="57" t="s">
        <v>378</v>
      </c>
      <c r="Q46" s="358">
        <f>'Base Increase'!$A$5</f>
        <v>45748</v>
      </c>
      <c r="R46" s="12" t="s">
        <v>391</v>
      </c>
    </row>
    <row r="47" spans="1:18" s="7" customFormat="1" hidden="1" x14ac:dyDescent="0.25">
      <c r="A47" s="12" t="s">
        <v>539</v>
      </c>
      <c r="B47" s="12"/>
      <c r="C47" s="29">
        <v>32.9</v>
      </c>
      <c r="D47" s="29">
        <v>34</v>
      </c>
      <c r="E47" s="58">
        <v>35.5</v>
      </c>
      <c r="F47" s="58">
        <v>36</v>
      </c>
      <c r="G47" s="356">
        <v>37.1</v>
      </c>
      <c r="H47" s="356">
        <v>40.81</v>
      </c>
      <c r="I47" s="356">
        <v>40.800000000000004</v>
      </c>
      <c r="J47" s="356">
        <v>42.84</v>
      </c>
      <c r="K47" s="356">
        <v>43</v>
      </c>
      <c r="L47" s="356">
        <f>K47*(1+'Base Increase'!$A$2)</f>
        <v>44.29</v>
      </c>
      <c r="M47" s="356">
        <f t="shared" si="1"/>
        <v>44</v>
      </c>
      <c r="N47" s="282" t="s">
        <v>857</v>
      </c>
      <c r="O47" s="12" t="s">
        <v>5</v>
      </c>
      <c r="P47" s="57" t="s">
        <v>378</v>
      </c>
      <c r="Q47" s="358">
        <f>'Base Increase'!$A$5</f>
        <v>45748</v>
      </c>
      <c r="R47" s="12" t="s">
        <v>391</v>
      </c>
    </row>
    <row r="48" spans="1:18" s="7" customFormat="1" hidden="1" x14ac:dyDescent="0.25">
      <c r="A48" s="12" t="s">
        <v>540</v>
      </c>
      <c r="B48" s="12"/>
      <c r="C48" s="29">
        <v>62.1</v>
      </c>
      <c r="D48" s="29">
        <v>64.2</v>
      </c>
      <c r="E48" s="58">
        <v>66.5</v>
      </c>
      <c r="F48" s="58">
        <v>67.5</v>
      </c>
      <c r="G48" s="356">
        <v>69.5</v>
      </c>
      <c r="H48" s="356">
        <v>76.45</v>
      </c>
      <c r="I48" s="356">
        <v>76.5</v>
      </c>
      <c r="J48" s="356">
        <v>80.325000000000003</v>
      </c>
      <c r="K48" s="356">
        <v>80</v>
      </c>
      <c r="L48" s="356">
        <f>K48*(1+'Base Increase'!$A$2)</f>
        <v>82.4</v>
      </c>
      <c r="M48" s="356">
        <f t="shared" si="1"/>
        <v>82</v>
      </c>
      <c r="N48" s="282" t="s">
        <v>857</v>
      </c>
      <c r="O48" s="12" t="s">
        <v>5</v>
      </c>
      <c r="P48" s="57" t="s">
        <v>378</v>
      </c>
      <c r="Q48" s="358">
        <f>'Base Increase'!$A$5</f>
        <v>45748</v>
      </c>
      <c r="R48" s="12" t="s">
        <v>391</v>
      </c>
    </row>
    <row r="49" spans="1:18" s="7" customFormat="1" hidden="1" x14ac:dyDescent="0.25">
      <c r="A49" s="12" t="s">
        <v>454</v>
      </c>
      <c r="B49" s="12"/>
      <c r="C49" s="29">
        <v>124</v>
      </c>
      <c r="D49" s="29">
        <v>128.5</v>
      </c>
      <c r="E49" s="58">
        <v>133</v>
      </c>
      <c r="F49" s="58">
        <v>135</v>
      </c>
      <c r="G49" s="356">
        <v>139.1</v>
      </c>
      <c r="H49" s="356">
        <v>153.01000000000002</v>
      </c>
      <c r="I49" s="356">
        <v>153</v>
      </c>
      <c r="J49" s="356">
        <v>160.65</v>
      </c>
      <c r="K49" s="356">
        <v>161</v>
      </c>
      <c r="L49" s="356">
        <f>K49*(1+'Base Increase'!$A$2)</f>
        <v>165.83</v>
      </c>
      <c r="M49" s="356">
        <f t="shared" si="1"/>
        <v>166</v>
      </c>
      <c r="N49" s="282" t="s">
        <v>857</v>
      </c>
      <c r="O49" s="12" t="s">
        <v>5</v>
      </c>
      <c r="P49" s="57" t="s">
        <v>378</v>
      </c>
      <c r="Q49" s="358">
        <f>'Base Increase'!$A$5</f>
        <v>45748</v>
      </c>
      <c r="R49" s="12" t="s">
        <v>391</v>
      </c>
    </row>
    <row r="50" spans="1:18" s="7" customFormat="1" hidden="1" x14ac:dyDescent="0.25">
      <c r="A50" s="12" t="s">
        <v>573</v>
      </c>
      <c r="B50" s="12"/>
      <c r="C50" s="29"/>
      <c r="D50" s="29">
        <v>14.9</v>
      </c>
      <c r="E50" s="58">
        <v>15.4</v>
      </c>
      <c r="F50" s="58">
        <v>15.6</v>
      </c>
      <c r="G50" s="356">
        <v>16.100000000000001</v>
      </c>
      <c r="H50" s="356">
        <v>17.710000000000004</v>
      </c>
      <c r="I50" s="356">
        <v>17.7</v>
      </c>
      <c r="J50" s="356">
        <v>18.585000000000001</v>
      </c>
      <c r="K50" s="356">
        <v>19</v>
      </c>
      <c r="L50" s="356">
        <f>K50*(1+'Base Increase'!$A$2)</f>
        <v>19.57</v>
      </c>
      <c r="M50" s="356">
        <f t="shared" si="1"/>
        <v>20</v>
      </c>
      <c r="N50" s="282" t="s">
        <v>857</v>
      </c>
      <c r="O50" s="12" t="s">
        <v>5</v>
      </c>
      <c r="P50" s="57" t="s">
        <v>378</v>
      </c>
      <c r="Q50" s="358">
        <f>'Base Increase'!$A$5</f>
        <v>45748</v>
      </c>
      <c r="R50" s="12" t="s">
        <v>391</v>
      </c>
    </row>
    <row r="51" spans="1:18" s="7" customFormat="1" hidden="1" x14ac:dyDescent="0.25">
      <c r="A51" s="12" t="s">
        <v>574</v>
      </c>
      <c r="B51" s="12"/>
      <c r="C51" s="29"/>
      <c r="D51" s="29">
        <v>30</v>
      </c>
      <c r="E51" s="58">
        <v>31</v>
      </c>
      <c r="F51" s="58">
        <v>31.5</v>
      </c>
      <c r="G51" s="356">
        <v>32.4</v>
      </c>
      <c r="H51" s="356">
        <v>35.64</v>
      </c>
      <c r="I51" s="356">
        <v>35.6</v>
      </c>
      <c r="J51" s="356">
        <v>37.380000000000003</v>
      </c>
      <c r="K51" s="356">
        <v>37</v>
      </c>
      <c r="L51" s="356">
        <f>K51*(1+'Base Increase'!$A$2)</f>
        <v>38.11</v>
      </c>
      <c r="M51" s="356">
        <f t="shared" si="1"/>
        <v>38</v>
      </c>
      <c r="N51" s="282" t="s">
        <v>857</v>
      </c>
      <c r="O51" s="12" t="s">
        <v>5</v>
      </c>
      <c r="P51" s="57" t="s">
        <v>378</v>
      </c>
      <c r="Q51" s="358">
        <f>'Base Increase'!$A$5</f>
        <v>45748</v>
      </c>
      <c r="R51" s="12" t="s">
        <v>391</v>
      </c>
    </row>
    <row r="52" spans="1:18" s="7" customFormat="1" hidden="1" x14ac:dyDescent="0.25">
      <c r="A52" s="12" t="s">
        <v>575</v>
      </c>
      <c r="B52" s="12"/>
      <c r="C52" s="29"/>
      <c r="D52" s="29">
        <v>59</v>
      </c>
      <c r="E52" s="58">
        <v>61</v>
      </c>
      <c r="F52" s="58">
        <v>62</v>
      </c>
      <c r="G52" s="356">
        <v>63.900000000000006</v>
      </c>
      <c r="H52" s="356">
        <v>70.290000000000006</v>
      </c>
      <c r="I52" s="356">
        <v>70.3</v>
      </c>
      <c r="J52" s="356">
        <v>73.814999999999998</v>
      </c>
      <c r="K52" s="356">
        <v>74</v>
      </c>
      <c r="L52" s="356">
        <f>K52*(1+'Base Increase'!$A$2)</f>
        <v>76.22</v>
      </c>
      <c r="M52" s="356">
        <f t="shared" si="1"/>
        <v>76</v>
      </c>
      <c r="N52" s="282" t="s">
        <v>857</v>
      </c>
      <c r="O52" s="12" t="s">
        <v>5</v>
      </c>
      <c r="P52" s="57" t="s">
        <v>378</v>
      </c>
      <c r="Q52" s="358">
        <f>'Base Increase'!$A$5</f>
        <v>45748</v>
      </c>
      <c r="R52" s="12" t="s">
        <v>391</v>
      </c>
    </row>
    <row r="53" spans="1:18" s="7" customFormat="1" hidden="1" x14ac:dyDescent="0.25">
      <c r="A53" s="12" t="s">
        <v>585</v>
      </c>
      <c r="B53" s="12"/>
      <c r="C53" s="29">
        <v>6</v>
      </c>
      <c r="D53" s="29">
        <v>6.2</v>
      </c>
      <c r="E53" s="58">
        <v>6.4</v>
      </c>
      <c r="F53" s="58">
        <v>6.5</v>
      </c>
      <c r="G53" s="356">
        <v>6.7</v>
      </c>
      <c r="H53" s="356">
        <v>7.370000000000001</v>
      </c>
      <c r="I53" s="356">
        <v>7.4</v>
      </c>
      <c r="J53" s="356">
        <v>7.7700000000000005</v>
      </c>
      <c r="K53" s="356">
        <v>8</v>
      </c>
      <c r="L53" s="356">
        <f>K53*(1+'Base Increase'!$A$2)</f>
        <v>8.24</v>
      </c>
      <c r="M53" s="356">
        <f t="shared" si="1"/>
        <v>8</v>
      </c>
      <c r="N53" s="282" t="s">
        <v>857</v>
      </c>
      <c r="O53" s="12" t="s">
        <v>215</v>
      </c>
      <c r="P53" s="57" t="s">
        <v>378</v>
      </c>
      <c r="Q53" s="358">
        <f>'Base Increase'!$A$5</f>
        <v>45748</v>
      </c>
      <c r="R53" s="12" t="s">
        <v>391</v>
      </c>
    </row>
    <row r="54" spans="1:18" s="7" customFormat="1" hidden="1" x14ac:dyDescent="0.25">
      <c r="A54" s="12" t="s">
        <v>586</v>
      </c>
      <c r="B54" s="12"/>
      <c r="C54" s="29">
        <v>10.199999999999999</v>
      </c>
      <c r="D54" s="29">
        <v>10.5</v>
      </c>
      <c r="E54" s="58">
        <v>10.9</v>
      </c>
      <c r="F54" s="58">
        <v>11.1</v>
      </c>
      <c r="G54" s="356">
        <v>11.4</v>
      </c>
      <c r="H54" s="356">
        <v>12.540000000000001</v>
      </c>
      <c r="I54" s="356">
        <v>12.5</v>
      </c>
      <c r="J54" s="356">
        <v>13.125</v>
      </c>
      <c r="K54" s="356">
        <v>13</v>
      </c>
      <c r="L54" s="356">
        <f>K54*(1+'Base Increase'!$A$2)</f>
        <v>13.39</v>
      </c>
      <c r="M54" s="356">
        <f t="shared" si="1"/>
        <v>13</v>
      </c>
      <c r="N54" s="282" t="s">
        <v>857</v>
      </c>
      <c r="O54" s="12" t="s">
        <v>215</v>
      </c>
      <c r="P54" s="57" t="s">
        <v>378</v>
      </c>
      <c r="Q54" s="358">
        <f>'Base Increase'!$A$5</f>
        <v>45748</v>
      </c>
      <c r="R54" s="12" t="s">
        <v>391</v>
      </c>
    </row>
    <row r="55" spans="1:18" s="7" customFormat="1" hidden="1" x14ac:dyDescent="0.25">
      <c r="A55" s="12" t="s">
        <v>587</v>
      </c>
      <c r="B55" s="12"/>
      <c r="C55" s="29">
        <v>20.350000000000001</v>
      </c>
      <c r="D55" s="29">
        <v>21</v>
      </c>
      <c r="E55" s="58">
        <v>22</v>
      </c>
      <c r="F55" s="58">
        <v>22.5</v>
      </c>
      <c r="G55" s="356">
        <v>23.200000000000003</v>
      </c>
      <c r="H55" s="356">
        <v>25.520000000000007</v>
      </c>
      <c r="I55" s="356">
        <v>25.5</v>
      </c>
      <c r="J55" s="356">
        <v>26.775000000000002</v>
      </c>
      <c r="K55" s="356">
        <v>27</v>
      </c>
      <c r="L55" s="356">
        <f>K55*(1+'Base Increase'!$A$2)</f>
        <v>27.810000000000002</v>
      </c>
      <c r="M55" s="356">
        <f t="shared" si="1"/>
        <v>28</v>
      </c>
      <c r="N55" s="282" t="s">
        <v>857</v>
      </c>
      <c r="O55" s="12" t="s">
        <v>215</v>
      </c>
      <c r="P55" s="57" t="s">
        <v>378</v>
      </c>
      <c r="Q55" s="358">
        <f>'Base Increase'!$A$5</f>
        <v>45748</v>
      </c>
      <c r="R55" s="12" t="s">
        <v>391</v>
      </c>
    </row>
    <row r="56" spans="1:18" s="7" customFormat="1" hidden="1" x14ac:dyDescent="0.25">
      <c r="A56" s="12" t="s">
        <v>588</v>
      </c>
      <c r="B56" s="12"/>
      <c r="C56" s="29">
        <v>26.4</v>
      </c>
      <c r="D56" s="29">
        <v>27.3</v>
      </c>
      <c r="E56" s="58">
        <v>28.5</v>
      </c>
      <c r="F56" s="58">
        <v>29</v>
      </c>
      <c r="G56" s="356">
        <v>29.900000000000002</v>
      </c>
      <c r="H56" s="356">
        <v>32.890000000000008</v>
      </c>
      <c r="I56" s="356">
        <v>32.9</v>
      </c>
      <c r="J56" s="356">
        <v>34.545000000000002</v>
      </c>
      <c r="K56" s="356">
        <v>35</v>
      </c>
      <c r="L56" s="356">
        <f>K56*(1+'Base Increase'!$A$2)</f>
        <v>36.050000000000004</v>
      </c>
      <c r="M56" s="356">
        <f t="shared" si="1"/>
        <v>36</v>
      </c>
      <c r="N56" s="282" t="s">
        <v>857</v>
      </c>
      <c r="O56" s="12" t="s">
        <v>5</v>
      </c>
      <c r="P56" s="57" t="s">
        <v>378</v>
      </c>
      <c r="Q56" s="358">
        <f>'Base Increase'!$A$5</f>
        <v>45748</v>
      </c>
      <c r="R56" s="12" t="s">
        <v>391</v>
      </c>
    </row>
    <row r="57" spans="1:18" s="7" customFormat="1" hidden="1" x14ac:dyDescent="0.25">
      <c r="A57" s="12" t="s">
        <v>589</v>
      </c>
      <c r="B57" s="12"/>
      <c r="C57" s="29">
        <v>49.05</v>
      </c>
      <c r="D57" s="29">
        <v>51</v>
      </c>
      <c r="E57" s="58">
        <v>53</v>
      </c>
      <c r="F57" s="58">
        <v>54</v>
      </c>
      <c r="G57" s="356">
        <v>55.6</v>
      </c>
      <c r="H57" s="356">
        <v>61.160000000000004</v>
      </c>
      <c r="I57" s="356">
        <v>61.2</v>
      </c>
      <c r="J57" s="356">
        <v>64.260000000000005</v>
      </c>
      <c r="K57" s="356">
        <v>64</v>
      </c>
      <c r="L57" s="356">
        <f>K57*(1+'Base Increase'!$A$2)</f>
        <v>65.92</v>
      </c>
      <c r="M57" s="356">
        <f t="shared" si="1"/>
        <v>66</v>
      </c>
      <c r="N57" s="282" t="s">
        <v>857</v>
      </c>
      <c r="O57" s="12" t="s">
        <v>5</v>
      </c>
      <c r="P57" s="57" t="s">
        <v>378</v>
      </c>
      <c r="Q57" s="358">
        <f>'Base Increase'!$A$5</f>
        <v>45748</v>
      </c>
      <c r="R57" s="12" t="s">
        <v>391</v>
      </c>
    </row>
    <row r="58" spans="1:18" s="7" customFormat="1" hidden="1" x14ac:dyDescent="0.25">
      <c r="A58" s="12" t="s">
        <v>590</v>
      </c>
      <c r="B58" s="12"/>
      <c r="C58" s="29">
        <v>98.1</v>
      </c>
      <c r="D58" s="29">
        <v>101</v>
      </c>
      <c r="E58" s="58">
        <v>105</v>
      </c>
      <c r="F58" s="58">
        <v>107</v>
      </c>
      <c r="G58" s="356">
        <v>110.2</v>
      </c>
      <c r="H58" s="356">
        <v>121.22000000000001</v>
      </c>
      <c r="I58" s="356">
        <v>121.2</v>
      </c>
      <c r="J58" s="356">
        <v>127.26</v>
      </c>
      <c r="K58" s="356">
        <v>127</v>
      </c>
      <c r="L58" s="356">
        <f>K58*(1+'Base Increase'!$A$2)</f>
        <v>130.81</v>
      </c>
      <c r="M58" s="356">
        <f t="shared" si="1"/>
        <v>131</v>
      </c>
      <c r="N58" s="282" t="s">
        <v>857</v>
      </c>
      <c r="O58" s="12" t="s">
        <v>5</v>
      </c>
      <c r="P58" s="57" t="s">
        <v>378</v>
      </c>
      <c r="Q58" s="358">
        <f>'Base Increase'!$A$5</f>
        <v>45748</v>
      </c>
      <c r="R58" s="12" t="s">
        <v>391</v>
      </c>
    </row>
    <row r="59" spans="1:18" s="359" customFormat="1" hidden="1" x14ac:dyDescent="0.25">
      <c r="A59" s="172" t="s">
        <v>889</v>
      </c>
      <c r="B59" s="173"/>
      <c r="C59" s="174"/>
      <c r="D59" s="174"/>
      <c r="E59" s="425"/>
      <c r="F59" s="425"/>
      <c r="G59" s="425"/>
      <c r="H59" s="425"/>
      <c r="I59" s="173"/>
      <c r="J59" s="425"/>
      <c r="K59" s="173"/>
      <c r="L59" s="356">
        <f>K59*(1+'Base Increase'!$A$2)</f>
        <v>0</v>
      </c>
      <c r="M59" s="356">
        <f t="shared" si="1"/>
        <v>0</v>
      </c>
      <c r="N59" s="424"/>
      <c r="O59" s="173"/>
      <c r="P59" s="173"/>
      <c r="Q59" s="358">
        <f>'Base Increase'!$A$5</f>
        <v>45748</v>
      </c>
      <c r="R59" s="173"/>
    </row>
    <row r="60" spans="1:18" s="359" customFormat="1" hidden="1" x14ac:dyDescent="0.25">
      <c r="A60" s="172"/>
      <c r="B60" s="173"/>
      <c r="C60" s="174"/>
      <c r="D60" s="174"/>
      <c r="E60" s="425"/>
      <c r="F60" s="425"/>
      <c r="G60" s="425"/>
      <c r="H60" s="425"/>
      <c r="I60" s="425"/>
      <c r="J60" s="425"/>
      <c r="K60" s="425"/>
      <c r="L60" s="356">
        <f>K60*(1+'Base Increase'!$A$2)</f>
        <v>0</v>
      </c>
      <c r="M60" s="356">
        <f t="shared" si="1"/>
        <v>0</v>
      </c>
      <c r="N60" s="424"/>
      <c r="O60" s="173"/>
      <c r="P60" s="173"/>
      <c r="Q60" s="358">
        <f>'Base Increase'!$A$5</f>
        <v>45748</v>
      </c>
      <c r="R60" s="173"/>
    </row>
    <row r="61" spans="1:18" hidden="1" x14ac:dyDescent="0.25">
      <c r="A61" s="324"/>
      <c r="B61" s="152"/>
      <c r="C61" s="153"/>
      <c r="D61" s="325"/>
      <c r="E61" s="325"/>
      <c r="F61" s="325"/>
      <c r="G61" s="325"/>
      <c r="H61" s="325"/>
      <c r="I61" s="325"/>
      <c r="J61" s="325"/>
      <c r="K61" s="325"/>
      <c r="L61" s="356">
        <f>K61*(1+'Base Increase'!$A$2)</f>
        <v>0</v>
      </c>
      <c r="M61" s="356">
        <f t="shared" si="1"/>
        <v>0</v>
      </c>
      <c r="N61" s="325"/>
      <c r="O61" s="324"/>
      <c r="P61" s="324"/>
      <c r="Q61" s="358">
        <f>'Base Increase'!$A$5</f>
        <v>45748</v>
      </c>
      <c r="R61" s="324"/>
    </row>
    <row r="62" spans="1:18" x14ac:dyDescent="0.25">
      <c r="A62" s="463"/>
      <c r="B62" s="152"/>
      <c r="C62" s="153"/>
      <c r="D62" s="153"/>
      <c r="E62" s="343"/>
      <c r="F62" s="343"/>
      <c r="G62" s="343"/>
      <c r="H62" s="343"/>
      <c r="I62" s="343"/>
      <c r="J62" s="343"/>
      <c r="K62" s="343"/>
      <c r="L62" s="343"/>
      <c r="M62" s="343"/>
      <c r="N62" s="302"/>
      <c r="O62" s="152"/>
      <c r="P62" s="152"/>
      <c r="Q62" s="167"/>
      <c r="R62" s="152"/>
    </row>
    <row r="63" spans="1:18" ht="12" customHeight="1" x14ac:dyDescent="0.25">
      <c r="A63" s="62" t="s">
        <v>1092</v>
      </c>
      <c r="B63" s="61"/>
      <c r="C63" s="62"/>
      <c r="D63" s="62"/>
      <c r="E63" s="62"/>
      <c r="F63" s="62"/>
      <c r="G63" s="62"/>
      <c r="H63" s="62"/>
      <c r="I63" s="62"/>
      <c r="J63" s="62"/>
      <c r="K63" s="62"/>
      <c r="L63" s="62"/>
      <c r="M63" s="62"/>
      <c r="N63" s="62"/>
      <c r="O63" s="62"/>
      <c r="P63" s="61"/>
      <c r="Q63" s="63"/>
      <c r="R63" s="64"/>
    </row>
    <row r="64" spans="1:18" s="7" customFormat="1" x14ac:dyDescent="0.25">
      <c r="A64" s="57" t="s">
        <v>1064</v>
      </c>
      <c r="B64" s="57"/>
      <c r="C64" s="58"/>
      <c r="D64" s="58">
        <v>8.6999999999999993</v>
      </c>
      <c r="E64" s="58">
        <v>9</v>
      </c>
      <c r="F64" s="58">
        <v>9.1</v>
      </c>
      <c r="G64" s="356">
        <v>9.4</v>
      </c>
      <c r="H64" s="356">
        <v>10.340000000000002</v>
      </c>
      <c r="I64" s="356">
        <v>10.3</v>
      </c>
      <c r="J64" s="356">
        <v>10.815000000000001</v>
      </c>
      <c r="K64" s="356">
        <v>11</v>
      </c>
      <c r="L64" s="356">
        <f>K64*(1+'Base Increase'!$A$2)</f>
        <v>11.33</v>
      </c>
      <c r="M64" s="189">
        <f>MROUND(L64,1)</f>
        <v>11</v>
      </c>
      <c r="N64" s="282" t="s">
        <v>857</v>
      </c>
      <c r="O64" s="57" t="s">
        <v>5</v>
      </c>
      <c r="P64" s="57" t="s">
        <v>378</v>
      </c>
      <c r="Q64" s="358">
        <v>45870</v>
      </c>
      <c r="R64" s="12" t="s">
        <v>391</v>
      </c>
    </row>
    <row r="65" spans="1:18" s="7" customFormat="1" x14ac:dyDescent="0.25">
      <c r="A65" s="12" t="s">
        <v>1065</v>
      </c>
      <c r="B65" s="12"/>
      <c r="C65" s="29"/>
      <c r="D65" s="29">
        <v>17.399999999999999</v>
      </c>
      <c r="E65" s="58">
        <v>18</v>
      </c>
      <c r="F65" s="58">
        <v>18.2</v>
      </c>
      <c r="G65" s="356">
        <v>18.7</v>
      </c>
      <c r="H65" s="356">
        <v>20.57</v>
      </c>
      <c r="I65" s="356">
        <v>20.6</v>
      </c>
      <c r="J65" s="356">
        <v>21.630000000000003</v>
      </c>
      <c r="K65" s="356">
        <v>22</v>
      </c>
      <c r="L65" s="356">
        <f>K65*(1+'Base Increase'!$A$2)</f>
        <v>22.66</v>
      </c>
      <c r="M65" s="189">
        <f>MROUND(L65,1)</f>
        <v>23</v>
      </c>
      <c r="N65" s="282" t="s">
        <v>857</v>
      </c>
      <c r="O65" s="12" t="s">
        <v>5</v>
      </c>
      <c r="P65" s="57" t="s">
        <v>378</v>
      </c>
      <c r="Q65" s="358">
        <v>45870</v>
      </c>
      <c r="R65" s="12" t="s">
        <v>391</v>
      </c>
    </row>
    <row r="66" spans="1:18" s="7" customFormat="1" hidden="1" x14ac:dyDescent="0.25">
      <c r="A66" s="324"/>
      <c r="B66" s="152"/>
      <c r="C66" s="153"/>
      <c r="D66" s="325"/>
      <c r="E66" s="325"/>
      <c r="F66" s="325"/>
      <c r="G66" s="325"/>
      <c r="H66" s="325"/>
      <c r="I66" s="325"/>
      <c r="J66" s="325"/>
      <c r="K66" s="325"/>
      <c r="L66" s="325"/>
      <c r="M66" s="325"/>
      <c r="N66" s="325"/>
      <c r="O66" s="324"/>
      <c r="P66" s="324"/>
      <c r="Q66" s="326"/>
      <c r="R66" s="324"/>
    </row>
    <row r="67" spans="1:18" hidden="1" x14ac:dyDescent="0.25">
      <c r="A67" s="30" t="s">
        <v>1059</v>
      </c>
      <c r="B67" s="12"/>
      <c r="C67" s="29">
        <v>15.75</v>
      </c>
      <c r="D67" s="29">
        <v>16.3</v>
      </c>
      <c r="E67" s="58">
        <v>16.8</v>
      </c>
      <c r="F67" s="58">
        <v>17</v>
      </c>
      <c r="G67" s="356">
        <v>17.5</v>
      </c>
      <c r="H67" s="356"/>
      <c r="I67" s="356"/>
      <c r="J67" s="356"/>
      <c r="K67" s="356"/>
      <c r="L67" s="356"/>
      <c r="M67" s="356"/>
      <c r="N67" s="282" t="s">
        <v>857</v>
      </c>
      <c r="O67" s="12" t="s">
        <v>5</v>
      </c>
      <c r="P67" s="12" t="s">
        <v>4</v>
      </c>
      <c r="Q67" s="358">
        <v>44652</v>
      </c>
      <c r="R67" s="12" t="s">
        <v>391</v>
      </c>
    </row>
    <row r="68" spans="1:18" x14ac:dyDescent="0.25">
      <c r="A68" s="463"/>
      <c r="B68" s="152"/>
      <c r="C68" s="153"/>
      <c r="D68" s="153"/>
      <c r="E68" s="343"/>
      <c r="F68" s="343"/>
      <c r="G68" s="343"/>
      <c r="H68" s="343"/>
      <c r="I68" s="343"/>
      <c r="J68" s="343"/>
      <c r="K68" s="343"/>
      <c r="L68" s="343"/>
      <c r="M68" s="343"/>
      <c r="N68" s="302"/>
      <c r="O68" s="152"/>
      <c r="P68" s="152"/>
      <c r="Q68" s="167"/>
      <c r="R68" s="152"/>
    </row>
    <row r="69" spans="1:18" x14ac:dyDescent="0.25">
      <c r="A69" s="462" t="s">
        <v>1075</v>
      </c>
      <c r="B69" s="152"/>
      <c r="C69" s="153"/>
      <c r="D69" s="325"/>
      <c r="E69" s="325"/>
      <c r="F69" s="325"/>
      <c r="G69" s="325"/>
      <c r="H69" s="325"/>
      <c r="I69" s="325"/>
      <c r="J69" s="325"/>
      <c r="K69" s="325"/>
      <c r="L69" s="325"/>
      <c r="M69" s="325"/>
      <c r="N69" s="325"/>
      <c r="O69" s="324"/>
      <c r="P69" s="324"/>
      <c r="Q69" s="326"/>
      <c r="R69" s="324"/>
    </row>
    <row r="70" spans="1:18" x14ac:dyDescent="0.25">
      <c r="A70" s="28" t="s">
        <v>1066</v>
      </c>
      <c r="B70" s="12"/>
      <c r="C70" s="29">
        <v>18.600000000000001</v>
      </c>
      <c r="D70" s="29">
        <v>19.2</v>
      </c>
      <c r="E70" s="58">
        <v>19.8</v>
      </c>
      <c r="F70" s="58">
        <v>20</v>
      </c>
      <c r="G70" s="356">
        <v>20.6</v>
      </c>
      <c r="H70" s="356">
        <v>22.660000000000004</v>
      </c>
      <c r="I70" s="356">
        <v>22.700000000000003</v>
      </c>
      <c r="J70" s="356">
        <v>23.835000000000004</v>
      </c>
      <c r="K70" s="356">
        <v>24</v>
      </c>
      <c r="L70" s="356">
        <f>K70*(1+'Base Increase'!$A$2)</f>
        <v>24.72</v>
      </c>
      <c r="M70" s="189">
        <f t="shared" ref="M70:M83" si="2">MROUND(L70,1)</f>
        <v>25</v>
      </c>
      <c r="N70" s="282" t="s">
        <v>857</v>
      </c>
      <c r="O70" s="12" t="s">
        <v>5</v>
      </c>
      <c r="P70" s="57" t="s">
        <v>378</v>
      </c>
      <c r="Q70" s="358">
        <v>45870</v>
      </c>
      <c r="R70" s="12" t="s">
        <v>391</v>
      </c>
    </row>
    <row r="71" spans="1:18" hidden="1" x14ac:dyDescent="0.25">
      <c r="A71" s="324"/>
      <c r="B71" s="152"/>
      <c r="C71" s="153"/>
      <c r="D71" s="325"/>
      <c r="E71" s="325"/>
      <c r="F71" s="325"/>
      <c r="G71" s="325"/>
      <c r="H71" s="325"/>
      <c r="I71" s="325"/>
      <c r="J71" s="325"/>
      <c r="K71" s="325"/>
      <c r="L71" s="356">
        <f>K71*(1+'Base Increase'!$A$2)</f>
        <v>0</v>
      </c>
      <c r="M71" s="189">
        <f t="shared" si="2"/>
        <v>0</v>
      </c>
      <c r="N71" s="325"/>
      <c r="O71" s="324"/>
      <c r="P71" s="324"/>
      <c r="Q71" s="358">
        <v>45870</v>
      </c>
      <c r="R71" s="324"/>
    </row>
    <row r="72" spans="1:18" hidden="1" x14ac:dyDescent="0.25">
      <c r="A72" s="28" t="s">
        <v>1060</v>
      </c>
      <c r="B72" s="12"/>
      <c r="C72" s="29">
        <v>18.600000000000001</v>
      </c>
      <c r="D72" s="29">
        <v>19.2</v>
      </c>
      <c r="E72" s="58">
        <v>19.8</v>
      </c>
      <c r="F72" s="58">
        <v>20</v>
      </c>
      <c r="G72" s="356">
        <v>20.6</v>
      </c>
      <c r="H72" s="356">
        <v>22.660000000000004</v>
      </c>
      <c r="I72" s="356">
        <v>22.700000000000003</v>
      </c>
      <c r="J72" s="356">
        <v>23.835000000000004</v>
      </c>
      <c r="K72" s="356">
        <v>24</v>
      </c>
      <c r="L72" s="356">
        <f>K72*(1+'Base Increase'!$A$2)</f>
        <v>24.72</v>
      </c>
      <c r="M72" s="189">
        <f t="shared" si="2"/>
        <v>25</v>
      </c>
      <c r="N72" s="282" t="s">
        <v>857</v>
      </c>
      <c r="O72" s="12" t="s">
        <v>5</v>
      </c>
      <c r="P72" s="57" t="s">
        <v>378</v>
      </c>
      <c r="Q72" s="358">
        <v>45870</v>
      </c>
      <c r="R72" s="12" t="s">
        <v>391</v>
      </c>
    </row>
    <row r="73" spans="1:18" x14ac:dyDescent="0.25">
      <c r="A73" s="28" t="s">
        <v>1067</v>
      </c>
      <c r="B73" s="12"/>
      <c r="C73" s="29">
        <v>18.600000000000001</v>
      </c>
      <c r="D73" s="29">
        <v>19.2</v>
      </c>
      <c r="E73" s="58">
        <v>19.8</v>
      </c>
      <c r="F73" s="58">
        <v>20</v>
      </c>
      <c r="G73" s="356">
        <v>20.6</v>
      </c>
      <c r="H73" s="356">
        <v>22.660000000000004</v>
      </c>
      <c r="I73" s="356">
        <v>22.700000000000003</v>
      </c>
      <c r="J73" s="356">
        <v>23.835000000000004</v>
      </c>
      <c r="K73" s="356">
        <v>24</v>
      </c>
      <c r="L73" s="356">
        <f>K73*(1+'Base Increase'!$A$2)</f>
        <v>24.72</v>
      </c>
      <c r="M73" s="189">
        <f t="shared" si="2"/>
        <v>25</v>
      </c>
      <c r="N73" s="282" t="s">
        <v>857</v>
      </c>
      <c r="O73" s="12" t="s">
        <v>5</v>
      </c>
      <c r="P73" s="57" t="s">
        <v>378</v>
      </c>
      <c r="Q73" s="358">
        <v>45870</v>
      </c>
      <c r="R73" s="12" t="s">
        <v>391</v>
      </c>
    </row>
    <row r="74" spans="1:18" x14ac:dyDescent="0.25">
      <c r="A74" s="28" t="s">
        <v>1068</v>
      </c>
      <c r="B74" s="12"/>
      <c r="C74" s="29">
        <v>16.899999999999999</v>
      </c>
      <c r="D74" s="29">
        <v>17.399999999999999</v>
      </c>
      <c r="E74" s="58">
        <v>18</v>
      </c>
      <c r="F74" s="58">
        <v>18.2</v>
      </c>
      <c r="G74" s="356">
        <v>18.7</v>
      </c>
      <c r="H74" s="356">
        <v>20.57</v>
      </c>
      <c r="I74" s="356">
        <v>20.6</v>
      </c>
      <c r="J74" s="356">
        <v>21.630000000000003</v>
      </c>
      <c r="K74" s="356">
        <v>22</v>
      </c>
      <c r="L74" s="356">
        <f>K74*(1+'Base Increase'!$A$2)</f>
        <v>22.66</v>
      </c>
      <c r="M74" s="189">
        <f t="shared" si="2"/>
        <v>23</v>
      </c>
      <c r="N74" s="282" t="s">
        <v>857</v>
      </c>
      <c r="O74" s="12" t="s">
        <v>5</v>
      </c>
      <c r="P74" s="57" t="s">
        <v>378</v>
      </c>
      <c r="Q74" s="358">
        <v>45870</v>
      </c>
      <c r="R74" s="12" t="s">
        <v>391</v>
      </c>
    </row>
    <row r="75" spans="1:18" x14ac:dyDescent="0.25">
      <c r="A75" s="28" t="s">
        <v>1069</v>
      </c>
      <c r="B75" s="12"/>
      <c r="C75" s="29">
        <v>8.85</v>
      </c>
      <c r="D75" s="29">
        <v>9.1</v>
      </c>
      <c r="E75" s="58">
        <v>9.4</v>
      </c>
      <c r="F75" s="58">
        <v>9.5</v>
      </c>
      <c r="G75" s="356">
        <v>9.8000000000000007</v>
      </c>
      <c r="H75" s="356">
        <v>10.780000000000001</v>
      </c>
      <c r="I75" s="356">
        <v>10.8</v>
      </c>
      <c r="J75" s="356">
        <v>11.340000000000002</v>
      </c>
      <c r="K75" s="356">
        <v>11</v>
      </c>
      <c r="L75" s="356">
        <f>K75*(1+'Base Increase'!$A$2)</f>
        <v>11.33</v>
      </c>
      <c r="M75" s="189">
        <f t="shared" si="2"/>
        <v>11</v>
      </c>
      <c r="N75" s="282" t="s">
        <v>857</v>
      </c>
      <c r="O75" s="12" t="s">
        <v>5</v>
      </c>
      <c r="P75" s="57" t="s">
        <v>378</v>
      </c>
      <c r="Q75" s="358">
        <v>45870</v>
      </c>
      <c r="R75" s="12" t="s">
        <v>391</v>
      </c>
    </row>
    <row r="76" spans="1:18" x14ac:dyDescent="0.25">
      <c r="A76" s="28" t="s">
        <v>1072</v>
      </c>
      <c r="B76" s="12"/>
      <c r="C76" s="29">
        <v>18.600000000000001</v>
      </c>
      <c r="D76" s="29">
        <v>19.2</v>
      </c>
      <c r="E76" s="58">
        <v>19.8</v>
      </c>
      <c r="F76" s="58">
        <v>20</v>
      </c>
      <c r="G76" s="356">
        <v>20.6</v>
      </c>
      <c r="H76" s="356">
        <v>22.660000000000004</v>
      </c>
      <c r="I76" s="356">
        <v>22.700000000000003</v>
      </c>
      <c r="J76" s="356">
        <v>23.835000000000004</v>
      </c>
      <c r="K76" s="356">
        <v>24</v>
      </c>
      <c r="L76" s="356">
        <f>K76*(1+'Base Increase'!$A$2)</f>
        <v>24.72</v>
      </c>
      <c r="M76" s="189">
        <f t="shared" si="2"/>
        <v>25</v>
      </c>
      <c r="N76" s="282" t="s">
        <v>857</v>
      </c>
      <c r="O76" s="12" t="s">
        <v>5</v>
      </c>
      <c r="P76" s="57" t="s">
        <v>378</v>
      </c>
      <c r="Q76" s="358">
        <v>45870</v>
      </c>
      <c r="R76" s="12" t="s">
        <v>391</v>
      </c>
    </row>
    <row r="77" spans="1:18" hidden="1" x14ac:dyDescent="0.25">
      <c r="A77" s="461"/>
      <c r="B77" s="12"/>
      <c r="C77" s="29"/>
      <c r="D77" s="325"/>
      <c r="E77" s="325"/>
      <c r="F77" s="325"/>
      <c r="G77" s="325"/>
      <c r="H77" s="325"/>
      <c r="I77" s="325"/>
      <c r="J77" s="325"/>
      <c r="K77" s="325"/>
      <c r="L77" s="356">
        <f>K77*(1+'Base Increase'!$A$2)</f>
        <v>0</v>
      </c>
      <c r="M77" s="189">
        <f t="shared" si="2"/>
        <v>0</v>
      </c>
      <c r="N77" s="325"/>
      <c r="O77" s="327"/>
      <c r="P77" s="327"/>
      <c r="Q77" s="358">
        <v>45870</v>
      </c>
      <c r="R77" s="327"/>
    </row>
    <row r="78" spans="1:18" ht="51" hidden="1" x14ac:dyDescent="0.25">
      <c r="A78" s="12" t="s">
        <v>1061</v>
      </c>
      <c r="B78" s="12"/>
      <c r="C78" s="29">
        <v>8</v>
      </c>
      <c r="D78" s="29">
        <v>8.3000000000000007</v>
      </c>
      <c r="E78" s="58">
        <v>8.6</v>
      </c>
      <c r="F78" s="58">
        <v>8.6999999999999993</v>
      </c>
      <c r="G78" s="356">
        <v>9</v>
      </c>
      <c r="H78" s="356">
        <v>9.9</v>
      </c>
      <c r="I78" s="356">
        <v>9.9</v>
      </c>
      <c r="J78" s="356">
        <v>10.395000000000001</v>
      </c>
      <c r="K78" s="356">
        <v>10</v>
      </c>
      <c r="L78" s="356">
        <f>K78*(1+'Base Increase'!$A$2)</f>
        <v>10.3</v>
      </c>
      <c r="M78" s="189">
        <f t="shared" si="2"/>
        <v>10</v>
      </c>
      <c r="N78" s="282" t="s">
        <v>857</v>
      </c>
      <c r="O78" s="12" t="s">
        <v>5</v>
      </c>
      <c r="P78" s="57" t="s">
        <v>378</v>
      </c>
      <c r="Q78" s="358">
        <v>45870</v>
      </c>
      <c r="R78" s="12" t="s">
        <v>391</v>
      </c>
    </row>
    <row r="79" spans="1:18" ht="38.25" hidden="1" x14ac:dyDescent="0.25">
      <c r="A79" s="12" t="s">
        <v>886</v>
      </c>
      <c r="B79" s="12"/>
      <c r="C79" s="29">
        <v>12</v>
      </c>
      <c r="D79" s="29">
        <v>12.4</v>
      </c>
      <c r="E79" s="58">
        <v>12.8</v>
      </c>
      <c r="F79" s="58">
        <v>13</v>
      </c>
      <c r="G79" s="356">
        <v>13.4</v>
      </c>
      <c r="H79" s="356">
        <v>14.740000000000002</v>
      </c>
      <c r="I79" s="356">
        <v>14.700000000000001</v>
      </c>
      <c r="J79" s="356">
        <v>15.435000000000002</v>
      </c>
      <c r="K79" s="356">
        <v>15</v>
      </c>
      <c r="L79" s="356">
        <f>K79*(1+'Base Increase'!$A$2)</f>
        <v>15.450000000000001</v>
      </c>
      <c r="M79" s="189">
        <f t="shared" si="2"/>
        <v>15</v>
      </c>
      <c r="N79" s="282" t="s">
        <v>857</v>
      </c>
      <c r="O79" s="12" t="s">
        <v>5</v>
      </c>
      <c r="P79" s="57" t="s">
        <v>378</v>
      </c>
      <c r="Q79" s="358">
        <v>45870</v>
      </c>
      <c r="R79" s="12" t="s">
        <v>391</v>
      </c>
    </row>
    <row r="80" spans="1:18" ht="25.5" hidden="1" x14ac:dyDescent="0.25">
      <c r="A80" s="12" t="s">
        <v>887</v>
      </c>
      <c r="B80" s="12"/>
      <c r="C80" s="29">
        <v>20</v>
      </c>
      <c r="D80" s="29">
        <v>21</v>
      </c>
      <c r="E80" s="58">
        <v>21.7</v>
      </c>
      <c r="F80" s="58">
        <v>22</v>
      </c>
      <c r="G80" s="356">
        <v>22.7</v>
      </c>
      <c r="H80" s="356">
        <v>24.970000000000002</v>
      </c>
      <c r="I80" s="356">
        <v>25</v>
      </c>
      <c r="J80" s="356">
        <v>26.25</v>
      </c>
      <c r="K80" s="356">
        <v>26</v>
      </c>
      <c r="L80" s="356">
        <f>K80*(1+'Base Increase'!$A$2)</f>
        <v>26.78</v>
      </c>
      <c r="M80" s="189">
        <f t="shared" si="2"/>
        <v>27</v>
      </c>
      <c r="N80" s="282" t="s">
        <v>857</v>
      </c>
      <c r="O80" s="12" t="s">
        <v>5</v>
      </c>
      <c r="P80" s="57" t="s">
        <v>378</v>
      </c>
      <c r="Q80" s="358">
        <v>45870</v>
      </c>
      <c r="R80" s="12" t="s">
        <v>391</v>
      </c>
    </row>
    <row r="81" spans="1:18" hidden="1" x14ac:dyDescent="0.25">
      <c r="A81" s="324"/>
      <c r="B81" s="152"/>
      <c r="C81" s="153"/>
      <c r="D81" s="325"/>
      <c r="E81" s="325"/>
      <c r="F81" s="325"/>
      <c r="G81" s="325"/>
      <c r="H81" s="325"/>
      <c r="I81" s="325"/>
      <c r="J81" s="325"/>
      <c r="K81" s="325"/>
      <c r="L81" s="356">
        <f>K81*(1+'Base Increase'!$A$2)</f>
        <v>0</v>
      </c>
      <c r="M81" s="189">
        <f t="shared" si="2"/>
        <v>0</v>
      </c>
      <c r="N81" s="325"/>
      <c r="O81" s="324"/>
      <c r="P81" s="324"/>
      <c r="Q81" s="358">
        <v>45870</v>
      </c>
      <c r="R81" s="324"/>
    </row>
    <row r="82" spans="1:18" hidden="1" x14ac:dyDescent="0.25">
      <c r="A82" s="28" t="s">
        <v>1062</v>
      </c>
      <c r="B82" s="12"/>
      <c r="C82" s="29">
        <v>15.75</v>
      </c>
      <c r="D82" s="29">
        <v>16.3</v>
      </c>
      <c r="E82" s="58">
        <v>16.8</v>
      </c>
      <c r="F82" s="58">
        <v>17</v>
      </c>
      <c r="G82" s="356">
        <v>17.5</v>
      </c>
      <c r="H82" s="356"/>
      <c r="I82" s="356"/>
      <c r="J82" s="356"/>
      <c r="K82" s="356"/>
      <c r="L82" s="356">
        <f>K82*(1+'Base Increase'!$A$2)</f>
        <v>0</v>
      </c>
      <c r="M82" s="189">
        <f t="shared" si="2"/>
        <v>0</v>
      </c>
      <c r="N82" s="282" t="s">
        <v>857</v>
      </c>
      <c r="O82" s="12" t="s">
        <v>5</v>
      </c>
      <c r="P82" s="12" t="s">
        <v>4</v>
      </c>
      <c r="Q82" s="358">
        <v>45870</v>
      </c>
      <c r="R82" s="12" t="s">
        <v>391</v>
      </c>
    </row>
    <row r="83" spans="1:18" x14ac:dyDescent="0.25">
      <c r="A83" s="28" t="s">
        <v>1071</v>
      </c>
      <c r="B83" s="12"/>
      <c r="C83" s="29">
        <v>7.2</v>
      </c>
      <c r="D83" s="29">
        <v>7.4</v>
      </c>
      <c r="E83" s="58">
        <v>7.7</v>
      </c>
      <c r="F83" s="58">
        <v>7.8</v>
      </c>
      <c r="G83" s="356">
        <v>8</v>
      </c>
      <c r="H83" s="356">
        <v>8.8000000000000007</v>
      </c>
      <c r="I83" s="356">
        <v>8.8000000000000007</v>
      </c>
      <c r="J83" s="356">
        <v>9.240000000000002</v>
      </c>
      <c r="K83" s="356">
        <v>9</v>
      </c>
      <c r="L83" s="356">
        <f>K83*(1+'Base Increase'!$A$2)</f>
        <v>9.27</v>
      </c>
      <c r="M83" s="189">
        <f t="shared" si="2"/>
        <v>9</v>
      </c>
      <c r="N83" s="282" t="s">
        <v>857</v>
      </c>
      <c r="O83" s="12" t="s">
        <v>215</v>
      </c>
      <c r="P83" s="57" t="s">
        <v>378</v>
      </c>
      <c r="Q83" s="358">
        <v>45870</v>
      </c>
      <c r="R83" s="12" t="s">
        <v>391</v>
      </c>
    </row>
    <row r="84" spans="1:18" x14ac:dyDescent="0.25">
      <c r="A84" s="460"/>
      <c r="B84" s="152"/>
      <c r="C84" s="153"/>
      <c r="D84" s="153"/>
      <c r="E84" s="343"/>
      <c r="F84" s="343"/>
      <c r="G84" s="343"/>
      <c r="H84" s="343"/>
      <c r="I84" s="343"/>
      <c r="J84" s="343"/>
      <c r="K84" s="343"/>
      <c r="L84" s="343"/>
      <c r="M84" s="343"/>
      <c r="N84" s="302"/>
      <c r="O84" s="152"/>
      <c r="P84" s="450"/>
      <c r="Q84" s="167"/>
      <c r="R84" s="152"/>
    </row>
    <row r="85" spans="1:18" x14ac:dyDescent="0.25">
      <c r="A85" s="462" t="s">
        <v>1076</v>
      </c>
      <c r="B85" s="152"/>
      <c r="C85" s="153"/>
      <c r="D85" s="325"/>
      <c r="E85" s="325"/>
      <c r="F85" s="325"/>
      <c r="G85" s="325"/>
      <c r="H85" s="325"/>
      <c r="I85" s="325"/>
      <c r="J85" s="325"/>
      <c r="K85" s="325"/>
      <c r="L85" s="325"/>
      <c r="M85" s="325"/>
      <c r="N85" s="325"/>
      <c r="O85" s="324"/>
      <c r="P85" s="324"/>
      <c r="Q85" s="326"/>
      <c r="R85" s="324"/>
    </row>
    <row r="86" spans="1:18" x14ac:dyDescent="0.25">
      <c r="A86" s="426" t="s">
        <v>967</v>
      </c>
      <c r="B86" s="107"/>
      <c r="C86" s="109"/>
      <c r="D86" s="222"/>
      <c r="E86" s="222"/>
      <c r="F86" s="427"/>
      <c r="G86" s="430"/>
      <c r="H86" s="430"/>
      <c r="I86" s="430"/>
      <c r="J86" s="430"/>
      <c r="K86" s="430"/>
      <c r="L86" s="466"/>
      <c r="M86" s="466"/>
      <c r="N86" s="302"/>
      <c r="O86" s="152"/>
      <c r="P86" s="450"/>
      <c r="Q86" s="167"/>
      <c r="R86" s="152"/>
    </row>
    <row r="87" spans="1:18" x14ac:dyDescent="0.25">
      <c r="A87" s="428" t="s">
        <v>908</v>
      </c>
      <c r="B87" s="107"/>
      <c r="C87" s="109"/>
      <c r="D87" s="222"/>
      <c r="E87" s="222"/>
      <c r="F87" s="427"/>
      <c r="G87" s="431"/>
      <c r="H87" s="431"/>
      <c r="I87" s="431"/>
      <c r="J87" s="431"/>
      <c r="K87" s="431">
        <v>1</v>
      </c>
      <c r="L87" s="467"/>
      <c r="M87" s="431">
        <v>1</v>
      </c>
      <c r="N87" s="302"/>
      <c r="O87" s="152"/>
      <c r="P87" s="450"/>
      <c r="Q87" s="167"/>
      <c r="R87" s="152"/>
    </row>
    <row r="88" spans="1:18" x14ac:dyDescent="0.25">
      <c r="A88" s="428" t="s">
        <v>909</v>
      </c>
      <c r="B88" s="107"/>
      <c r="C88" s="109"/>
      <c r="D88" s="222"/>
      <c r="E88" s="222"/>
      <c r="F88" s="427"/>
      <c r="G88" s="431"/>
      <c r="H88" s="431"/>
      <c r="I88" s="431"/>
      <c r="J88" s="431"/>
      <c r="K88" s="431">
        <v>0.1</v>
      </c>
      <c r="L88" s="467"/>
      <c r="M88" s="431">
        <v>0.1</v>
      </c>
      <c r="N88" s="302"/>
      <c r="O88" s="152"/>
      <c r="P88" s="450"/>
      <c r="Q88" s="167"/>
      <c r="R88" s="152"/>
    </row>
    <row r="89" spans="1:18" x14ac:dyDescent="0.25">
      <c r="A89" s="428" t="s">
        <v>910</v>
      </c>
      <c r="B89" s="107"/>
      <c r="C89" s="109"/>
      <c r="D89" s="222"/>
      <c r="E89" s="222"/>
      <c r="F89" s="427"/>
      <c r="G89" s="431"/>
      <c r="H89" s="431"/>
      <c r="I89" s="431"/>
      <c r="J89" s="431"/>
      <c r="K89" s="431">
        <v>0.5</v>
      </c>
      <c r="L89" s="467"/>
      <c r="M89" s="431">
        <v>0.5</v>
      </c>
      <c r="N89" s="302"/>
      <c r="O89" s="152"/>
      <c r="P89" s="450"/>
      <c r="Q89" s="167"/>
      <c r="R89" s="152"/>
    </row>
    <row r="90" spans="1:18" x14ac:dyDescent="0.25">
      <c r="A90" s="428" t="s">
        <v>911</v>
      </c>
      <c r="B90" s="107"/>
      <c r="C90" s="109"/>
      <c r="D90" s="222"/>
      <c r="E90" s="222"/>
      <c r="F90" s="427"/>
      <c r="G90" s="431"/>
      <c r="H90" s="431"/>
      <c r="I90" s="431"/>
      <c r="J90" s="431"/>
      <c r="K90" s="431">
        <v>0.5</v>
      </c>
      <c r="L90" s="467"/>
      <c r="M90" s="431">
        <v>0.5</v>
      </c>
      <c r="N90" s="302"/>
      <c r="O90" s="152"/>
      <c r="P90" s="450"/>
      <c r="Q90" s="167"/>
      <c r="R90" s="152"/>
    </row>
    <row r="91" spans="1:18" x14ac:dyDescent="0.25">
      <c r="A91" s="428" t="s">
        <v>912</v>
      </c>
      <c r="B91" s="107"/>
      <c r="C91" s="109"/>
      <c r="D91" s="222"/>
      <c r="E91" s="222"/>
      <c r="F91" s="427"/>
      <c r="G91" s="429"/>
      <c r="H91" s="429"/>
      <c r="I91" s="429"/>
      <c r="J91" s="429"/>
      <c r="K91" s="429" t="s">
        <v>913</v>
      </c>
      <c r="L91" s="468"/>
      <c r="M91" s="429" t="s">
        <v>913</v>
      </c>
      <c r="N91" s="302"/>
      <c r="O91" s="152"/>
      <c r="P91" s="450"/>
      <c r="Q91" s="167"/>
      <c r="R91" s="152"/>
    </row>
    <row r="92" spans="1:18" x14ac:dyDescent="0.25">
      <c r="A92" s="428"/>
      <c r="B92" s="107"/>
      <c r="C92" s="109"/>
      <c r="D92" s="222"/>
      <c r="E92" s="222"/>
      <c r="F92" s="427"/>
      <c r="G92" s="427"/>
      <c r="H92" s="427"/>
      <c r="I92" s="427"/>
      <c r="J92" s="427"/>
      <c r="K92" s="427"/>
      <c r="L92" s="469"/>
      <c r="M92" s="427"/>
      <c r="N92" s="302"/>
      <c r="O92" s="152"/>
      <c r="P92" s="450"/>
      <c r="Q92" s="167"/>
      <c r="R92" s="152"/>
    </row>
    <row r="93" spans="1:18" x14ac:dyDescent="0.25">
      <c r="A93" s="426" t="s">
        <v>890</v>
      </c>
      <c r="B93" s="107"/>
      <c r="C93" s="109"/>
      <c r="D93" s="222"/>
      <c r="E93" s="222"/>
      <c r="F93" s="427"/>
      <c r="G93" s="427"/>
      <c r="H93" s="427"/>
      <c r="I93" s="427"/>
      <c r="J93" s="427"/>
      <c r="K93" s="427"/>
      <c r="L93" s="469"/>
      <c r="M93" s="427"/>
      <c r="N93" s="302"/>
      <c r="O93" s="152"/>
      <c r="P93" s="450"/>
      <c r="Q93" s="167"/>
      <c r="R93" s="152"/>
    </row>
    <row r="94" spans="1:18" x14ac:dyDescent="0.25">
      <c r="A94" s="428" t="s">
        <v>914</v>
      </c>
      <c r="B94" s="107"/>
      <c r="C94" s="109"/>
      <c r="D94" s="222"/>
      <c r="E94" s="222"/>
      <c r="F94" s="427"/>
      <c r="G94" s="431"/>
      <c r="H94" s="431"/>
      <c r="I94" s="431"/>
      <c r="J94" s="431"/>
      <c r="K94" s="431">
        <v>0.5</v>
      </c>
      <c r="L94" s="467"/>
      <c r="M94" s="431">
        <v>0.5</v>
      </c>
      <c r="N94" s="302"/>
      <c r="O94" s="152"/>
      <c r="P94" s="450"/>
      <c r="Q94" s="167"/>
      <c r="R94" s="152"/>
    </row>
    <row r="95" spans="1:18" x14ac:dyDescent="0.25">
      <c r="A95" s="428"/>
      <c r="B95" s="107"/>
      <c r="C95" s="109"/>
      <c r="D95" s="222"/>
      <c r="E95" s="222"/>
      <c r="F95" s="427"/>
      <c r="G95" s="427"/>
      <c r="H95" s="427"/>
      <c r="I95" s="427"/>
      <c r="J95" s="427"/>
      <c r="K95" s="427"/>
      <c r="L95" s="469"/>
      <c r="M95" s="469"/>
      <c r="N95" s="302"/>
      <c r="O95" s="152"/>
      <c r="P95" s="450"/>
      <c r="Q95" s="167"/>
      <c r="R95" s="152"/>
    </row>
    <row r="96" spans="1:18" x14ac:dyDescent="0.25">
      <c r="A96" s="426" t="s">
        <v>891</v>
      </c>
      <c r="B96" s="107"/>
      <c r="C96" s="109"/>
      <c r="D96" s="222"/>
      <c r="E96" s="222"/>
      <c r="F96" s="427"/>
      <c r="G96" s="427"/>
      <c r="H96" s="427"/>
      <c r="I96" s="427"/>
      <c r="J96" s="427"/>
      <c r="K96" s="427"/>
      <c r="L96" s="469"/>
      <c r="M96" s="469"/>
      <c r="N96" s="302"/>
      <c r="O96" s="152"/>
      <c r="P96" s="450"/>
      <c r="Q96" s="167"/>
      <c r="R96" s="152"/>
    </row>
    <row r="97" spans="1:18" ht="25.5" x14ac:dyDescent="0.25">
      <c r="A97" s="428" t="s">
        <v>968</v>
      </c>
      <c r="B97" s="107"/>
      <c r="C97" s="109"/>
      <c r="D97" s="222"/>
      <c r="E97" s="222"/>
      <c r="F97" s="427"/>
      <c r="G97" s="427"/>
      <c r="H97" s="427"/>
      <c r="I97" s="427"/>
      <c r="J97" s="427"/>
      <c r="K97" s="427"/>
      <c r="L97" s="469"/>
      <c r="M97" s="469"/>
      <c r="N97" s="302"/>
      <c r="O97" s="152"/>
      <c r="P97" s="450"/>
      <c r="Q97" s="167"/>
      <c r="R97" s="152"/>
    </row>
    <row r="98" spans="1:18" x14ac:dyDescent="0.25">
      <c r="A98" s="460"/>
      <c r="B98" s="152"/>
      <c r="C98" s="153"/>
      <c r="D98" s="153"/>
      <c r="E98" s="343"/>
      <c r="F98" s="343"/>
      <c r="G98" s="343"/>
      <c r="H98" s="343"/>
      <c r="I98" s="343"/>
      <c r="J98" s="343"/>
      <c r="K98" s="343"/>
      <c r="L98" s="343"/>
      <c r="M98" s="343"/>
      <c r="N98" s="302"/>
      <c r="O98" s="152"/>
      <c r="P98" s="450"/>
      <c r="Q98" s="167"/>
      <c r="R98" s="152"/>
    </row>
    <row r="99" spans="1:18" ht="12" customHeight="1" x14ac:dyDescent="0.25">
      <c r="A99" s="62" t="s">
        <v>1070</v>
      </c>
      <c r="B99" s="61"/>
      <c r="C99" s="62"/>
      <c r="D99" s="62"/>
      <c r="E99" s="62"/>
      <c r="F99" s="62"/>
      <c r="G99" s="62"/>
      <c r="H99" s="62"/>
      <c r="I99" s="62"/>
      <c r="J99" s="62"/>
      <c r="K99" s="62"/>
      <c r="L99" s="62"/>
      <c r="M99" s="62"/>
      <c r="N99" s="62"/>
      <c r="O99" s="62"/>
      <c r="P99" s="61"/>
      <c r="Q99" s="63"/>
      <c r="R99" s="64"/>
    </row>
    <row r="100" spans="1:18" x14ac:dyDescent="0.25">
      <c r="A100" s="100" t="s">
        <v>559</v>
      </c>
      <c r="B100" s="101"/>
      <c r="C100" s="101">
        <v>6.7</v>
      </c>
      <c r="D100" s="58">
        <v>7</v>
      </c>
      <c r="E100" s="58">
        <v>7.3</v>
      </c>
      <c r="F100" s="58">
        <v>7.4</v>
      </c>
      <c r="G100" s="356">
        <v>7.6000000000000005</v>
      </c>
      <c r="H100" s="356">
        <v>8.3600000000000012</v>
      </c>
      <c r="I100" s="356">
        <v>8.4</v>
      </c>
      <c r="J100" s="356">
        <v>8.82</v>
      </c>
      <c r="K100" s="356">
        <v>9</v>
      </c>
      <c r="L100" s="356">
        <f>K100*(1+'Base Increase'!$A$2)</f>
        <v>9.27</v>
      </c>
      <c r="M100" s="189">
        <f t="shared" ref="M100:M120" si="3">MROUND(L100,1)</f>
        <v>9</v>
      </c>
      <c r="N100" s="282" t="s">
        <v>857</v>
      </c>
      <c r="O100" s="80" t="s">
        <v>5</v>
      </c>
      <c r="P100" s="57" t="s">
        <v>378</v>
      </c>
      <c r="Q100" s="358">
        <v>45870</v>
      </c>
      <c r="R100" s="57" t="s">
        <v>391</v>
      </c>
    </row>
    <row r="101" spans="1:18" x14ac:dyDescent="0.25">
      <c r="A101" s="98" t="s">
        <v>560</v>
      </c>
      <c r="B101" s="99"/>
      <c r="C101" s="99">
        <v>8.9499999999999993</v>
      </c>
      <c r="D101" s="29">
        <v>9.3000000000000007</v>
      </c>
      <c r="E101" s="58">
        <v>9.6</v>
      </c>
      <c r="F101" s="58">
        <v>9.6999999999999993</v>
      </c>
      <c r="G101" s="356">
        <v>10</v>
      </c>
      <c r="H101" s="356">
        <v>11</v>
      </c>
      <c r="I101" s="356">
        <v>11</v>
      </c>
      <c r="J101" s="356">
        <v>11.55</v>
      </c>
      <c r="K101" s="356">
        <v>12</v>
      </c>
      <c r="L101" s="356">
        <f>K101*(1+'Base Increase'!$A$2)</f>
        <v>12.36</v>
      </c>
      <c r="M101" s="189">
        <f t="shared" si="3"/>
        <v>12</v>
      </c>
      <c r="N101" s="282" t="s">
        <v>857</v>
      </c>
      <c r="O101" s="89" t="s">
        <v>5</v>
      </c>
      <c r="P101" s="57" t="s">
        <v>378</v>
      </c>
      <c r="Q101" s="358">
        <v>45870</v>
      </c>
      <c r="R101" s="12" t="s">
        <v>391</v>
      </c>
    </row>
    <row r="102" spans="1:18" x14ac:dyDescent="0.25">
      <c r="A102" s="98" t="s">
        <v>561</v>
      </c>
      <c r="B102" s="99"/>
      <c r="C102" s="99">
        <v>11.15</v>
      </c>
      <c r="D102" s="29">
        <v>11.5</v>
      </c>
      <c r="E102" s="58">
        <v>11.9</v>
      </c>
      <c r="F102" s="58">
        <v>12.1</v>
      </c>
      <c r="G102" s="356">
        <v>12.5</v>
      </c>
      <c r="H102" s="356">
        <v>13.750000000000002</v>
      </c>
      <c r="I102" s="356">
        <v>13.8</v>
      </c>
      <c r="J102" s="356">
        <v>14.490000000000002</v>
      </c>
      <c r="K102" s="356">
        <v>14</v>
      </c>
      <c r="L102" s="356">
        <f>K102*(1+'Base Increase'!$A$2)</f>
        <v>14.42</v>
      </c>
      <c r="M102" s="189">
        <f t="shared" si="3"/>
        <v>14</v>
      </c>
      <c r="N102" s="282" t="s">
        <v>857</v>
      </c>
      <c r="O102" s="89" t="s">
        <v>5</v>
      </c>
      <c r="P102" s="57" t="s">
        <v>378</v>
      </c>
      <c r="Q102" s="358">
        <v>45870</v>
      </c>
      <c r="R102" s="12" t="s">
        <v>391</v>
      </c>
    </row>
    <row r="103" spans="1:18" x14ac:dyDescent="0.25">
      <c r="A103" s="98" t="s">
        <v>562</v>
      </c>
      <c r="B103" s="99"/>
      <c r="C103" s="99">
        <v>8.9499999999999993</v>
      </c>
      <c r="D103" s="29">
        <v>9.3000000000000007</v>
      </c>
      <c r="E103" s="58">
        <v>9.6</v>
      </c>
      <c r="F103" s="58">
        <v>9.6999999999999993</v>
      </c>
      <c r="G103" s="356">
        <v>10</v>
      </c>
      <c r="H103" s="356">
        <v>11</v>
      </c>
      <c r="I103" s="356">
        <v>11</v>
      </c>
      <c r="J103" s="356">
        <v>11.55</v>
      </c>
      <c r="K103" s="356">
        <v>12</v>
      </c>
      <c r="L103" s="356">
        <f>K103*(1+'Base Increase'!$A$2)</f>
        <v>12.36</v>
      </c>
      <c r="M103" s="189">
        <f t="shared" si="3"/>
        <v>12</v>
      </c>
      <c r="N103" s="282" t="s">
        <v>857</v>
      </c>
      <c r="O103" s="89" t="s">
        <v>5</v>
      </c>
      <c r="P103" s="57" t="s">
        <v>378</v>
      </c>
      <c r="Q103" s="358">
        <v>45870</v>
      </c>
      <c r="R103" s="12" t="s">
        <v>391</v>
      </c>
    </row>
    <row r="104" spans="1:18" x14ac:dyDescent="0.25">
      <c r="A104" s="98" t="s">
        <v>563</v>
      </c>
      <c r="B104" s="99"/>
      <c r="C104" s="99">
        <v>13.45</v>
      </c>
      <c r="D104" s="29">
        <v>13.9</v>
      </c>
      <c r="E104" s="58">
        <v>14.4</v>
      </c>
      <c r="F104" s="58">
        <v>14.6</v>
      </c>
      <c r="G104" s="356">
        <v>15</v>
      </c>
      <c r="H104" s="356">
        <v>16.5</v>
      </c>
      <c r="I104" s="356">
        <v>16.5</v>
      </c>
      <c r="J104" s="356">
        <v>17.324999999999999</v>
      </c>
      <c r="K104" s="356">
        <v>17</v>
      </c>
      <c r="L104" s="356">
        <f>K104*(1+'Base Increase'!$A$2)</f>
        <v>17.510000000000002</v>
      </c>
      <c r="M104" s="189">
        <f t="shared" si="3"/>
        <v>18</v>
      </c>
      <c r="N104" s="282" t="s">
        <v>857</v>
      </c>
      <c r="O104" s="89" t="s">
        <v>5</v>
      </c>
      <c r="P104" s="57" t="s">
        <v>378</v>
      </c>
      <c r="Q104" s="358">
        <v>45870</v>
      </c>
      <c r="R104" s="12" t="s">
        <v>391</v>
      </c>
    </row>
    <row r="105" spans="1:18" x14ac:dyDescent="0.25">
      <c r="A105" s="98" t="s">
        <v>564</v>
      </c>
      <c r="B105" s="99"/>
      <c r="C105" s="99">
        <v>17.899999999999999</v>
      </c>
      <c r="D105" s="29">
        <v>18.5</v>
      </c>
      <c r="E105" s="58">
        <v>19.100000000000001</v>
      </c>
      <c r="F105" s="58">
        <v>19.3</v>
      </c>
      <c r="G105" s="356">
        <v>19.900000000000002</v>
      </c>
      <c r="H105" s="356">
        <v>21.890000000000004</v>
      </c>
      <c r="I105" s="356">
        <v>21.900000000000002</v>
      </c>
      <c r="J105" s="356">
        <v>22.995000000000005</v>
      </c>
      <c r="K105" s="356">
        <v>23</v>
      </c>
      <c r="L105" s="356">
        <f>K105*(1+'Base Increase'!$A$2)</f>
        <v>23.69</v>
      </c>
      <c r="M105" s="189">
        <f t="shared" si="3"/>
        <v>24</v>
      </c>
      <c r="N105" s="282" t="s">
        <v>857</v>
      </c>
      <c r="O105" s="89" t="s">
        <v>5</v>
      </c>
      <c r="P105" s="57" t="s">
        <v>378</v>
      </c>
      <c r="Q105" s="358">
        <v>45870</v>
      </c>
      <c r="R105" s="12" t="s">
        <v>391</v>
      </c>
    </row>
    <row r="106" spans="1:18" x14ac:dyDescent="0.25">
      <c r="A106" s="98" t="s">
        <v>964</v>
      </c>
      <c r="B106" s="99"/>
      <c r="C106" s="99">
        <v>4.45</v>
      </c>
      <c r="D106" s="29">
        <v>4.5999999999999996</v>
      </c>
      <c r="E106" s="58">
        <v>4.75</v>
      </c>
      <c r="F106" s="58">
        <v>4.8</v>
      </c>
      <c r="G106" s="356">
        <v>4.9000000000000004</v>
      </c>
      <c r="H106" s="356">
        <v>5.3900000000000006</v>
      </c>
      <c r="I106" s="356">
        <v>5.4</v>
      </c>
      <c r="J106" s="356">
        <v>5.6700000000000008</v>
      </c>
      <c r="K106" s="356">
        <v>6</v>
      </c>
      <c r="L106" s="356">
        <f>K106*(1+'Base Increase'!$A$2)</f>
        <v>6.18</v>
      </c>
      <c r="M106" s="189">
        <f t="shared" si="3"/>
        <v>6</v>
      </c>
      <c r="N106" s="282" t="s">
        <v>857</v>
      </c>
      <c r="O106" s="89" t="s">
        <v>5</v>
      </c>
      <c r="P106" s="57" t="s">
        <v>378</v>
      </c>
      <c r="Q106" s="358">
        <v>45870</v>
      </c>
      <c r="R106" s="12" t="s">
        <v>391</v>
      </c>
    </row>
    <row r="107" spans="1:18" x14ac:dyDescent="0.25">
      <c r="A107" s="98" t="s">
        <v>965</v>
      </c>
      <c r="B107" s="99"/>
      <c r="C107" s="99">
        <v>6.7</v>
      </c>
      <c r="D107" s="29">
        <v>7</v>
      </c>
      <c r="E107" s="58">
        <v>7.3</v>
      </c>
      <c r="F107" s="58">
        <v>7.4</v>
      </c>
      <c r="G107" s="356">
        <v>7.6000000000000005</v>
      </c>
      <c r="H107" s="356">
        <v>8.3600000000000012</v>
      </c>
      <c r="I107" s="356">
        <v>8.4</v>
      </c>
      <c r="J107" s="356">
        <v>8.82</v>
      </c>
      <c r="K107" s="356">
        <v>9</v>
      </c>
      <c r="L107" s="356">
        <f>K107*(1+'Base Increase'!$A$2)</f>
        <v>9.27</v>
      </c>
      <c r="M107" s="189">
        <f t="shared" si="3"/>
        <v>9</v>
      </c>
      <c r="N107" s="282" t="s">
        <v>857</v>
      </c>
      <c r="O107" s="89" t="s">
        <v>5</v>
      </c>
      <c r="P107" s="57" t="s">
        <v>378</v>
      </c>
      <c r="Q107" s="358">
        <v>45870</v>
      </c>
      <c r="R107" s="12" t="s">
        <v>391</v>
      </c>
    </row>
    <row r="108" spans="1:18" x14ac:dyDescent="0.25">
      <c r="A108" s="98" t="s">
        <v>966</v>
      </c>
      <c r="B108" s="99"/>
      <c r="C108" s="99">
        <v>8.9499999999999993</v>
      </c>
      <c r="D108" s="29">
        <v>9.3000000000000007</v>
      </c>
      <c r="E108" s="58">
        <v>9.6</v>
      </c>
      <c r="F108" s="58">
        <v>9.6999999999999993</v>
      </c>
      <c r="G108" s="356">
        <v>10</v>
      </c>
      <c r="H108" s="356">
        <v>11</v>
      </c>
      <c r="I108" s="356">
        <v>11</v>
      </c>
      <c r="J108" s="356">
        <v>11.55</v>
      </c>
      <c r="K108" s="356">
        <v>12</v>
      </c>
      <c r="L108" s="356">
        <f>K108*(1+'Base Increase'!$A$2)</f>
        <v>12.36</v>
      </c>
      <c r="M108" s="189">
        <f t="shared" si="3"/>
        <v>12</v>
      </c>
      <c r="N108" s="282" t="s">
        <v>857</v>
      </c>
      <c r="O108" s="89" t="s">
        <v>5</v>
      </c>
      <c r="P108" s="57" t="s">
        <v>378</v>
      </c>
      <c r="Q108" s="358">
        <v>45870</v>
      </c>
      <c r="R108" s="12" t="s">
        <v>391</v>
      </c>
    </row>
    <row r="109" spans="1:18" x14ac:dyDescent="0.25">
      <c r="A109" s="98" t="s">
        <v>565</v>
      </c>
      <c r="B109" s="99"/>
      <c r="C109" s="99">
        <v>6.7</v>
      </c>
      <c r="D109" s="29">
        <v>7</v>
      </c>
      <c r="E109" s="58">
        <v>7.3</v>
      </c>
      <c r="F109" s="58">
        <v>7.4</v>
      </c>
      <c r="G109" s="356">
        <v>7.6000000000000005</v>
      </c>
      <c r="H109" s="356">
        <v>8.3600000000000012</v>
      </c>
      <c r="I109" s="356">
        <v>8.4</v>
      </c>
      <c r="J109" s="356">
        <v>8.82</v>
      </c>
      <c r="K109" s="356">
        <v>9</v>
      </c>
      <c r="L109" s="356">
        <f>K109*(1+'Base Increase'!$A$2)</f>
        <v>9.27</v>
      </c>
      <c r="M109" s="189">
        <f t="shared" si="3"/>
        <v>9</v>
      </c>
      <c r="N109" s="282" t="s">
        <v>857</v>
      </c>
      <c r="O109" s="89" t="s">
        <v>5</v>
      </c>
      <c r="P109" s="57" t="s">
        <v>378</v>
      </c>
      <c r="Q109" s="358">
        <v>45870</v>
      </c>
      <c r="R109" s="12" t="s">
        <v>391</v>
      </c>
    </row>
    <row r="110" spans="1:18" x14ac:dyDescent="0.25">
      <c r="A110" s="98" t="s">
        <v>566</v>
      </c>
      <c r="B110" s="99"/>
      <c r="C110" s="99">
        <v>8.9499999999999993</v>
      </c>
      <c r="D110" s="29">
        <v>9.3000000000000007</v>
      </c>
      <c r="E110" s="58">
        <v>9.6</v>
      </c>
      <c r="F110" s="58">
        <v>9.6999999999999993</v>
      </c>
      <c r="G110" s="356">
        <v>10</v>
      </c>
      <c r="H110" s="356">
        <v>11</v>
      </c>
      <c r="I110" s="356">
        <v>11</v>
      </c>
      <c r="J110" s="356">
        <v>11.55</v>
      </c>
      <c r="K110" s="356">
        <v>12</v>
      </c>
      <c r="L110" s="356">
        <f>K110*(1+'Base Increase'!$A$2)</f>
        <v>12.36</v>
      </c>
      <c r="M110" s="189">
        <f t="shared" si="3"/>
        <v>12</v>
      </c>
      <c r="N110" s="282" t="s">
        <v>857</v>
      </c>
      <c r="O110" s="89" t="s">
        <v>5</v>
      </c>
      <c r="P110" s="57" t="s">
        <v>378</v>
      </c>
      <c r="Q110" s="358">
        <v>45870</v>
      </c>
      <c r="R110" s="12" t="s">
        <v>391</v>
      </c>
    </row>
    <row r="111" spans="1:18" x14ac:dyDescent="0.25">
      <c r="A111" s="98" t="s">
        <v>567</v>
      </c>
      <c r="B111" s="99"/>
      <c r="C111" s="99">
        <v>11.15</v>
      </c>
      <c r="D111" s="29">
        <v>11.5</v>
      </c>
      <c r="E111" s="58">
        <v>11.9</v>
      </c>
      <c r="F111" s="58">
        <v>12.1</v>
      </c>
      <c r="G111" s="356">
        <v>12.5</v>
      </c>
      <c r="H111" s="356">
        <v>13.750000000000002</v>
      </c>
      <c r="I111" s="356">
        <v>13.8</v>
      </c>
      <c r="J111" s="356">
        <v>14.490000000000002</v>
      </c>
      <c r="K111" s="356">
        <v>14</v>
      </c>
      <c r="L111" s="356">
        <f>K111*(1+'Base Increase'!$A$2)</f>
        <v>14.42</v>
      </c>
      <c r="M111" s="189">
        <f t="shared" si="3"/>
        <v>14</v>
      </c>
      <c r="N111" s="282" t="s">
        <v>857</v>
      </c>
      <c r="O111" s="89" t="s">
        <v>5</v>
      </c>
      <c r="P111" s="57" t="s">
        <v>378</v>
      </c>
      <c r="Q111" s="358">
        <v>45870</v>
      </c>
      <c r="R111" s="12" t="s">
        <v>391</v>
      </c>
    </row>
    <row r="112" spans="1:18" hidden="1" x14ac:dyDescent="0.25">
      <c r="A112" s="98" t="s">
        <v>796</v>
      </c>
      <c r="B112" s="99"/>
      <c r="C112" s="99"/>
      <c r="D112" s="29">
        <v>4.5999999999999996</v>
      </c>
      <c r="E112" s="58">
        <v>4.75</v>
      </c>
      <c r="F112" s="58">
        <v>4.8</v>
      </c>
      <c r="G112" s="356">
        <v>4.9000000000000004</v>
      </c>
      <c r="H112" s="356">
        <v>5.3900000000000006</v>
      </c>
      <c r="I112" s="356">
        <v>5.4</v>
      </c>
      <c r="J112" s="356">
        <v>5.6700000000000008</v>
      </c>
      <c r="K112" s="356">
        <v>6</v>
      </c>
      <c r="L112" s="356">
        <f>K112*(1+'Base Increase'!$A$2)</f>
        <v>6.18</v>
      </c>
      <c r="M112" s="189">
        <f t="shared" si="3"/>
        <v>6</v>
      </c>
      <c r="N112" s="282" t="s">
        <v>857</v>
      </c>
      <c r="O112" s="89" t="s">
        <v>5</v>
      </c>
      <c r="P112" s="57" t="s">
        <v>378</v>
      </c>
      <c r="Q112" s="358">
        <v>45870</v>
      </c>
      <c r="R112" s="12" t="s">
        <v>391</v>
      </c>
    </row>
    <row r="113" spans="1:19" hidden="1" x14ac:dyDescent="0.25">
      <c r="A113" s="98" t="s">
        <v>797</v>
      </c>
      <c r="B113" s="99"/>
      <c r="C113" s="99"/>
      <c r="D113" s="29">
        <v>7</v>
      </c>
      <c r="E113" s="58">
        <v>7.3</v>
      </c>
      <c r="F113" s="58">
        <v>7.4</v>
      </c>
      <c r="G113" s="356">
        <v>7.6000000000000005</v>
      </c>
      <c r="H113" s="356">
        <v>8.3600000000000012</v>
      </c>
      <c r="I113" s="356">
        <v>8.4</v>
      </c>
      <c r="J113" s="356">
        <v>8.82</v>
      </c>
      <c r="K113" s="356">
        <v>9</v>
      </c>
      <c r="L113" s="356">
        <f>K113*(1+'Base Increase'!$A$2)</f>
        <v>9.27</v>
      </c>
      <c r="M113" s="189">
        <f t="shared" si="3"/>
        <v>9</v>
      </c>
      <c r="N113" s="282" t="s">
        <v>857</v>
      </c>
      <c r="O113" s="89" t="s">
        <v>5</v>
      </c>
      <c r="P113" s="57" t="s">
        <v>378</v>
      </c>
      <c r="Q113" s="358">
        <v>45870</v>
      </c>
      <c r="R113" s="12" t="s">
        <v>391</v>
      </c>
    </row>
    <row r="114" spans="1:19" hidden="1" x14ac:dyDescent="0.25">
      <c r="A114" s="98" t="s">
        <v>798</v>
      </c>
      <c r="B114" s="99"/>
      <c r="C114" s="99"/>
      <c r="D114" s="29">
        <v>9.3000000000000007</v>
      </c>
      <c r="E114" s="58">
        <v>9.6</v>
      </c>
      <c r="F114" s="58">
        <v>9.6999999999999993</v>
      </c>
      <c r="G114" s="356">
        <v>10</v>
      </c>
      <c r="H114" s="356">
        <v>11</v>
      </c>
      <c r="I114" s="356">
        <v>11</v>
      </c>
      <c r="J114" s="356">
        <v>11.55</v>
      </c>
      <c r="K114" s="356">
        <v>12</v>
      </c>
      <c r="L114" s="356">
        <f>K114*(1+'Base Increase'!$A$2)</f>
        <v>12.36</v>
      </c>
      <c r="M114" s="189">
        <f t="shared" si="3"/>
        <v>12</v>
      </c>
      <c r="N114" s="282" t="s">
        <v>857</v>
      </c>
      <c r="O114" s="89" t="s">
        <v>5</v>
      </c>
      <c r="P114" s="57" t="s">
        <v>378</v>
      </c>
      <c r="Q114" s="358">
        <v>45870</v>
      </c>
      <c r="R114" s="12" t="s">
        <v>391</v>
      </c>
    </row>
    <row r="115" spans="1:19" x14ac:dyDescent="0.25">
      <c r="A115" s="98" t="s">
        <v>799</v>
      </c>
      <c r="B115" s="99"/>
      <c r="C115" s="99"/>
      <c r="D115" s="29">
        <v>4.6500000000000004</v>
      </c>
      <c r="E115" s="58">
        <v>4.8</v>
      </c>
      <c r="F115" s="58">
        <v>4.8499999999999996</v>
      </c>
      <c r="G115" s="356">
        <v>5</v>
      </c>
      <c r="H115" s="356">
        <v>5.5</v>
      </c>
      <c r="I115" s="356">
        <v>5.5</v>
      </c>
      <c r="J115" s="356">
        <v>5.7750000000000004</v>
      </c>
      <c r="K115" s="356">
        <v>6</v>
      </c>
      <c r="L115" s="356">
        <f>K115*(1+'Base Increase'!$A$2)</f>
        <v>6.18</v>
      </c>
      <c r="M115" s="189">
        <f t="shared" si="3"/>
        <v>6</v>
      </c>
      <c r="N115" s="282" t="s">
        <v>857</v>
      </c>
      <c r="O115" s="89" t="s">
        <v>5</v>
      </c>
      <c r="P115" s="57" t="s">
        <v>378</v>
      </c>
      <c r="Q115" s="358">
        <v>45870</v>
      </c>
      <c r="R115" s="12" t="s">
        <v>391</v>
      </c>
    </row>
    <row r="116" spans="1:19" x14ac:dyDescent="0.25">
      <c r="A116" s="98" t="s">
        <v>800</v>
      </c>
      <c r="B116" s="99"/>
      <c r="C116" s="99"/>
      <c r="D116" s="29">
        <v>7.15</v>
      </c>
      <c r="E116" s="58">
        <v>7.4</v>
      </c>
      <c r="F116" s="58">
        <v>7.5</v>
      </c>
      <c r="G116" s="356">
        <v>7.7</v>
      </c>
      <c r="H116" s="356">
        <v>8.4700000000000006</v>
      </c>
      <c r="I116" s="356">
        <v>8.5</v>
      </c>
      <c r="J116" s="356">
        <v>8.9250000000000007</v>
      </c>
      <c r="K116" s="356">
        <v>9</v>
      </c>
      <c r="L116" s="356">
        <f>K116*(1+'Base Increase'!$A$2)</f>
        <v>9.27</v>
      </c>
      <c r="M116" s="189">
        <f t="shared" si="3"/>
        <v>9</v>
      </c>
      <c r="N116" s="282" t="s">
        <v>857</v>
      </c>
      <c r="O116" s="89" t="s">
        <v>5</v>
      </c>
      <c r="P116" s="57" t="s">
        <v>378</v>
      </c>
      <c r="Q116" s="358">
        <v>45870</v>
      </c>
      <c r="R116" s="12" t="s">
        <v>391</v>
      </c>
    </row>
    <row r="117" spans="1:19" x14ac:dyDescent="0.25">
      <c r="A117" s="98" t="s">
        <v>801</v>
      </c>
      <c r="B117" s="99"/>
      <c r="C117" s="99"/>
      <c r="D117" s="29">
        <v>9.5</v>
      </c>
      <c r="E117" s="58">
        <v>9.6999999999999993</v>
      </c>
      <c r="F117" s="58">
        <v>9.8000000000000007</v>
      </c>
      <c r="G117" s="356">
        <v>10.100000000000001</v>
      </c>
      <c r="H117" s="356">
        <v>11.110000000000003</v>
      </c>
      <c r="I117" s="356">
        <v>11.100000000000001</v>
      </c>
      <c r="J117" s="356">
        <v>11.655000000000001</v>
      </c>
      <c r="K117" s="356">
        <v>12</v>
      </c>
      <c r="L117" s="356">
        <f>K117*(1+'Base Increase'!$A$2)</f>
        <v>12.36</v>
      </c>
      <c r="M117" s="189">
        <f t="shared" si="3"/>
        <v>12</v>
      </c>
      <c r="N117" s="282" t="s">
        <v>857</v>
      </c>
      <c r="O117" s="89" t="s">
        <v>5</v>
      </c>
      <c r="P117" s="57" t="s">
        <v>378</v>
      </c>
      <c r="Q117" s="358">
        <v>45870</v>
      </c>
      <c r="R117" s="12" t="s">
        <v>391</v>
      </c>
    </row>
    <row r="118" spans="1:19" x14ac:dyDescent="0.25">
      <c r="A118" s="98" t="s">
        <v>802</v>
      </c>
      <c r="B118" s="99"/>
      <c r="C118" s="99"/>
      <c r="D118" s="29">
        <v>9.3000000000000007</v>
      </c>
      <c r="E118" s="58">
        <v>9.6</v>
      </c>
      <c r="F118" s="58">
        <v>9.6999999999999993</v>
      </c>
      <c r="G118" s="356">
        <v>10</v>
      </c>
      <c r="H118" s="356">
        <v>11</v>
      </c>
      <c r="I118" s="356">
        <v>11</v>
      </c>
      <c r="J118" s="356">
        <v>11.55</v>
      </c>
      <c r="K118" s="356">
        <v>12</v>
      </c>
      <c r="L118" s="356">
        <f>K118*(1+'Base Increase'!$A$2)</f>
        <v>12.36</v>
      </c>
      <c r="M118" s="189">
        <f t="shared" si="3"/>
        <v>12</v>
      </c>
      <c r="N118" s="282" t="s">
        <v>857</v>
      </c>
      <c r="O118" s="89" t="s">
        <v>5</v>
      </c>
      <c r="P118" s="57" t="s">
        <v>378</v>
      </c>
      <c r="Q118" s="358">
        <v>45870</v>
      </c>
      <c r="R118" s="12" t="s">
        <v>391</v>
      </c>
    </row>
    <row r="119" spans="1:19" x14ac:dyDescent="0.25">
      <c r="A119" s="98" t="s">
        <v>803</v>
      </c>
      <c r="B119" s="99"/>
      <c r="C119" s="99"/>
      <c r="D119" s="29">
        <v>11.5</v>
      </c>
      <c r="E119" s="58">
        <v>11.9</v>
      </c>
      <c r="F119" s="58">
        <v>12.1</v>
      </c>
      <c r="G119" s="356">
        <v>12.5</v>
      </c>
      <c r="H119" s="356">
        <v>13.750000000000002</v>
      </c>
      <c r="I119" s="356">
        <v>13.8</v>
      </c>
      <c r="J119" s="356">
        <v>14.490000000000002</v>
      </c>
      <c r="K119" s="356">
        <v>14</v>
      </c>
      <c r="L119" s="356">
        <f>K119*(1+'Base Increase'!$A$2)</f>
        <v>14.42</v>
      </c>
      <c r="M119" s="189">
        <f t="shared" si="3"/>
        <v>14</v>
      </c>
      <c r="N119" s="282" t="s">
        <v>857</v>
      </c>
      <c r="O119" s="89" t="s">
        <v>5</v>
      </c>
      <c r="P119" s="57" t="s">
        <v>378</v>
      </c>
      <c r="Q119" s="358">
        <v>45870</v>
      </c>
      <c r="R119" s="12" t="s">
        <v>391</v>
      </c>
    </row>
    <row r="120" spans="1:19" x14ac:dyDescent="0.25">
      <c r="A120" s="98" t="s">
        <v>804</v>
      </c>
      <c r="B120" s="99"/>
      <c r="C120" s="99"/>
      <c r="D120" s="29">
        <v>13.9</v>
      </c>
      <c r="E120" s="58">
        <v>14.4</v>
      </c>
      <c r="F120" s="58">
        <v>14.6</v>
      </c>
      <c r="G120" s="356">
        <v>15</v>
      </c>
      <c r="H120" s="356">
        <v>16.5</v>
      </c>
      <c r="I120" s="356">
        <v>16.5</v>
      </c>
      <c r="J120" s="356">
        <v>17.324999999999999</v>
      </c>
      <c r="K120" s="356">
        <v>17</v>
      </c>
      <c r="L120" s="356">
        <f>K120*(1+'Base Increase'!$A$2)</f>
        <v>17.510000000000002</v>
      </c>
      <c r="M120" s="189">
        <f t="shared" si="3"/>
        <v>18</v>
      </c>
      <c r="N120" s="282" t="s">
        <v>857</v>
      </c>
      <c r="O120" s="89" t="s">
        <v>5</v>
      </c>
      <c r="P120" s="57" t="s">
        <v>378</v>
      </c>
      <c r="Q120" s="358">
        <v>45870</v>
      </c>
      <c r="R120" s="328" t="s">
        <v>391</v>
      </c>
      <c r="S120" s="329"/>
    </row>
    <row r="121" spans="1:19" x14ac:dyDescent="0.25">
      <c r="A121" s="98"/>
      <c r="B121" s="99"/>
      <c r="C121" s="99"/>
      <c r="D121" s="312"/>
      <c r="E121" s="58"/>
      <c r="F121" s="58"/>
      <c r="G121" s="356"/>
      <c r="H121" s="356"/>
      <c r="I121" s="356"/>
      <c r="J121" s="356"/>
      <c r="K121" s="356"/>
      <c r="L121" s="356"/>
      <c r="M121" s="356"/>
      <c r="N121" s="282"/>
      <c r="O121" s="89"/>
      <c r="P121" s="12"/>
      <c r="Q121" s="97"/>
      <c r="R121" s="12"/>
      <c r="S121" s="329"/>
    </row>
    <row r="122" spans="1:19" x14ac:dyDescent="0.25">
      <c r="A122" s="330" t="s">
        <v>770</v>
      </c>
      <c r="B122" s="99"/>
      <c r="C122" s="99"/>
      <c r="D122" s="325"/>
      <c r="E122" s="325"/>
      <c r="F122" s="325"/>
      <c r="G122" s="325"/>
      <c r="H122" s="325"/>
      <c r="I122" s="325"/>
      <c r="J122" s="325"/>
      <c r="K122" s="325"/>
      <c r="L122" s="325"/>
      <c r="M122" s="325"/>
      <c r="N122" s="325"/>
      <c r="O122" s="331"/>
      <c r="P122" s="327"/>
      <c r="Q122" s="332"/>
      <c r="R122" s="333"/>
      <c r="S122" s="329"/>
    </row>
    <row r="123" spans="1:19" x14ac:dyDescent="0.25">
      <c r="A123" s="334" t="s">
        <v>541</v>
      </c>
      <c r="B123" s="12"/>
      <c r="C123" s="29">
        <v>8</v>
      </c>
      <c r="D123" s="29">
        <v>8.3000000000000007</v>
      </c>
      <c r="E123" s="58">
        <v>8.6</v>
      </c>
      <c r="F123" s="58">
        <v>8.6999999999999993</v>
      </c>
      <c r="G123" s="356">
        <v>9</v>
      </c>
      <c r="H123" s="356">
        <v>9.9</v>
      </c>
      <c r="I123" s="356">
        <v>9.9</v>
      </c>
      <c r="J123" s="356">
        <v>10.395000000000001</v>
      </c>
      <c r="K123" s="356">
        <v>10</v>
      </c>
      <c r="L123" s="356">
        <f>K123*(1+'Base Increase'!$A$2)</f>
        <v>10.3</v>
      </c>
      <c r="M123" s="189">
        <f t="shared" ref="M123:M140" si="4">MROUND(L123,1)</f>
        <v>10</v>
      </c>
      <c r="N123" s="282"/>
      <c r="O123" s="12" t="s">
        <v>5</v>
      </c>
      <c r="P123" s="57" t="s">
        <v>378</v>
      </c>
      <c r="Q123" s="358">
        <v>45870</v>
      </c>
      <c r="R123" s="12" t="s">
        <v>391</v>
      </c>
    </row>
    <row r="124" spans="1:19" x14ac:dyDescent="0.25">
      <c r="A124" s="12" t="s">
        <v>542</v>
      </c>
      <c r="B124" s="12"/>
      <c r="C124" s="29">
        <v>12</v>
      </c>
      <c r="D124" s="29">
        <v>12.4</v>
      </c>
      <c r="E124" s="58">
        <v>12.8</v>
      </c>
      <c r="F124" s="58">
        <v>13</v>
      </c>
      <c r="G124" s="356">
        <v>13.4</v>
      </c>
      <c r="H124" s="356">
        <v>14.740000000000002</v>
      </c>
      <c r="I124" s="356">
        <v>14.700000000000001</v>
      </c>
      <c r="J124" s="356">
        <v>15.435000000000002</v>
      </c>
      <c r="K124" s="356">
        <v>15</v>
      </c>
      <c r="L124" s="356">
        <f>K124*(1+'Base Increase'!$A$2)</f>
        <v>15.450000000000001</v>
      </c>
      <c r="M124" s="189">
        <f t="shared" si="4"/>
        <v>15</v>
      </c>
      <c r="N124" s="282"/>
      <c r="O124" s="12" t="s">
        <v>5</v>
      </c>
      <c r="P124" s="57" t="s">
        <v>378</v>
      </c>
      <c r="Q124" s="358">
        <v>45870</v>
      </c>
      <c r="R124" s="12" t="s">
        <v>391</v>
      </c>
    </row>
    <row r="125" spans="1:19" x14ac:dyDescent="0.25">
      <c r="A125" s="12" t="s">
        <v>543</v>
      </c>
      <c r="B125" s="12"/>
      <c r="C125" s="29">
        <v>20</v>
      </c>
      <c r="D125" s="29">
        <v>21</v>
      </c>
      <c r="E125" s="58">
        <v>21.7</v>
      </c>
      <c r="F125" s="58">
        <v>22</v>
      </c>
      <c r="G125" s="356">
        <v>22.700000000000003</v>
      </c>
      <c r="H125" s="356">
        <v>24.970000000000006</v>
      </c>
      <c r="I125" s="356">
        <v>25</v>
      </c>
      <c r="J125" s="356">
        <v>26.25</v>
      </c>
      <c r="K125" s="356">
        <v>26</v>
      </c>
      <c r="L125" s="356">
        <f>K125*(1+'Base Increase'!$A$2)</f>
        <v>26.78</v>
      </c>
      <c r="M125" s="189">
        <f t="shared" si="4"/>
        <v>27</v>
      </c>
      <c r="N125" s="282"/>
      <c r="O125" s="12" t="s">
        <v>5</v>
      </c>
      <c r="P125" s="57" t="s">
        <v>378</v>
      </c>
      <c r="Q125" s="358">
        <v>45870</v>
      </c>
      <c r="R125" s="12" t="s">
        <v>391</v>
      </c>
    </row>
    <row r="126" spans="1:19" ht="25.5" x14ac:dyDescent="0.25">
      <c r="A126" s="12" t="s">
        <v>550</v>
      </c>
      <c r="B126" s="12"/>
      <c r="C126" s="29">
        <v>8</v>
      </c>
      <c r="D126" s="29">
        <v>8.3000000000000007</v>
      </c>
      <c r="E126" s="58">
        <v>8.6</v>
      </c>
      <c r="F126" s="58">
        <v>8.6999999999999993</v>
      </c>
      <c r="G126" s="356">
        <v>9</v>
      </c>
      <c r="H126" s="356">
        <v>9.9</v>
      </c>
      <c r="I126" s="356">
        <v>9.9</v>
      </c>
      <c r="J126" s="356">
        <v>10.395000000000001</v>
      </c>
      <c r="K126" s="356">
        <v>10</v>
      </c>
      <c r="L126" s="356">
        <f>K126*(1+'Base Increase'!$A$2)</f>
        <v>10.3</v>
      </c>
      <c r="M126" s="189">
        <f t="shared" si="4"/>
        <v>10</v>
      </c>
      <c r="N126" s="282"/>
      <c r="O126" s="12" t="s">
        <v>5</v>
      </c>
      <c r="P126" s="57" t="s">
        <v>378</v>
      </c>
      <c r="Q126" s="358">
        <v>45870</v>
      </c>
      <c r="R126" s="12" t="s">
        <v>391</v>
      </c>
    </row>
    <row r="127" spans="1:19" x14ac:dyDescent="0.25">
      <c r="A127" s="12" t="s">
        <v>551</v>
      </c>
      <c r="B127" s="12"/>
      <c r="C127" s="29">
        <v>12</v>
      </c>
      <c r="D127" s="29">
        <v>12.4</v>
      </c>
      <c r="E127" s="58">
        <v>12.8</v>
      </c>
      <c r="F127" s="58">
        <v>13</v>
      </c>
      <c r="G127" s="356">
        <v>13.4</v>
      </c>
      <c r="H127" s="356">
        <v>14.740000000000002</v>
      </c>
      <c r="I127" s="356">
        <v>14.700000000000001</v>
      </c>
      <c r="J127" s="356">
        <v>15.435000000000002</v>
      </c>
      <c r="K127" s="356">
        <v>15</v>
      </c>
      <c r="L127" s="356">
        <f>K127*(1+'Base Increase'!$A$2)</f>
        <v>15.450000000000001</v>
      </c>
      <c r="M127" s="189">
        <f t="shared" si="4"/>
        <v>15</v>
      </c>
      <c r="N127" s="282"/>
      <c r="O127" s="12" t="s">
        <v>5</v>
      </c>
      <c r="P127" s="57" t="s">
        <v>378</v>
      </c>
      <c r="Q127" s="358">
        <v>45870</v>
      </c>
      <c r="R127" s="12" t="s">
        <v>391</v>
      </c>
    </row>
    <row r="128" spans="1:19" x14ac:dyDescent="0.25">
      <c r="A128" s="12" t="s">
        <v>552</v>
      </c>
      <c r="B128" s="12"/>
      <c r="C128" s="29">
        <v>20</v>
      </c>
      <c r="D128" s="29">
        <v>21</v>
      </c>
      <c r="E128" s="58">
        <v>21.6</v>
      </c>
      <c r="F128" s="58">
        <v>21.900000000000002</v>
      </c>
      <c r="G128" s="356">
        <v>22.6</v>
      </c>
      <c r="H128" s="356">
        <v>24.860000000000003</v>
      </c>
      <c r="I128" s="356">
        <v>24.900000000000002</v>
      </c>
      <c r="J128" s="356">
        <v>26.145000000000003</v>
      </c>
      <c r="K128" s="356">
        <v>26</v>
      </c>
      <c r="L128" s="356">
        <f>K128*(1+'Base Increase'!$A$2)</f>
        <v>26.78</v>
      </c>
      <c r="M128" s="189">
        <f t="shared" si="4"/>
        <v>27</v>
      </c>
      <c r="N128" s="282"/>
      <c r="O128" s="12" t="s">
        <v>5</v>
      </c>
      <c r="P128" s="57" t="s">
        <v>378</v>
      </c>
      <c r="Q128" s="358">
        <v>45870</v>
      </c>
      <c r="R128" s="12" t="s">
        <v>391</v>
      </c>
    </row>
    <row r="129" spans="1:18" x14ac:dyDescent="0.25">
      <c r="A129" s="12" t="s">
        <v>553</v>
      </c>
      <c r="B129" s="12"/>
      <c r="C129" s="29">
        <v>8</v>
      </c>
      <c r="D129" s="29">
        <v>8.3000000000000007</v>
      </c>
      <c r="E129" s="58">
        <v>8.6</v>
      </c>
      <c r="F129" s="58">
        <v>8.6999999999999993</v>
      </c>
      <c r="G129" s="356">
        <v>9</v>
      </c>
      <c r="H129" s="356">
        <v>9.9</v>
      </c>
      <c r="I129" s="356">
        <v>9.9</v>
      </c>
      <c r="J129" s="356">
        <v>10.395000000000001</v>
      </c>
      <c r="K129" s="356">
        <v>10</v>
      </c>
      <c r="L129" s="356">
        <f>K129*(1+'Base Increase'!$A$2)</f>
        <v>10.3</v>
      </c>
      <c r="M129" s="189">
        <f t="shared" si="4"/>
        <v>10</v>
      </c>
      <c r="N129" s="282"/>
      <c r="O129" s="12" t="s">
        <v>5</v>
      </c>
      <c r="P129" s="57" t="s">
        <v>378</v>
      </c>
      <c r="Q129" s="358">
        <v>45870</v>
      </c>
      <c r="R129" s="12" t="s">
        <v>391</v>
      </c>
    </row>
    <row r="130" spans="1:18" x14ac:dyDescent="0.25">
      <c r="A130" s="12" t="s">
        <v>554</v>
      </c>
      <c r="B130" s="12"/>
      <c r="C130" s="29">
        <v>12</v>
      </c>
      <c r="D130" s="29">
        <v>12.4</v>
      </c>
      <c r="E130" s="58">
        <v>12.8</v>
      </c>
      <c r="F130" s="58">
        <v>13</v>
      </c>
      <c r="G130" s="356">
        <v>13.4</v>
      </c>
      <c r="H130" s="356">
        <v>14.740000000000002</v>
      </c>
      <c r="I130" s="356">
        <v>14.700000000000001</v>
      </c>
      <c r="J130" s="356">
        <v>15.435000000000002</v>
      </c>
      <c r="K130" s="356">
        <v>15</v>
      </c>
      <c r="L130" s="356">
        <f>K130*(1+'Base Increase'!$A$2)</f>
        <v>15.450000000000001</v>
      </c>
      <c r="M130" s="189">
        <f t="shared" si="4"/>
        <v>15</v>
      </c>
      <c r="N130" s="282"/>
      <c r="O130" s="12" t="s">
        <v>5</v>
      </c>
      <c r="P130" s="57" t="s">
        <v>378</v>
      </c>
      <c r="Q130" s="358">
        <v>45870</v>
      </c>
      <c r="R130" s="12" t="s">
        <v>391</v>
      </c>
    </row>
    <row r="131" spans="1:18" x14ac:dyDescent="0.25">
      <c r="A131" s="12" t="s">
        <v>555</v>
      </c>
      <c r="B131" s="12"/>
      <c r="C131" s="29">
        <v>20</v>
      </c>
      <c r="D131" s="29">
        <v>21</v>
      </c>
      <c r="E131" s="58">
        <v>21.7</v>
      </c>
      <c r="F131" s="58">
        <v>22</v>
      </c>
      <c r="G131" s="356">
        <v>22.700000000000003</v>
      </c>
      <c r="H131" s="356">
        <v>24.970000000000006</v>
      </c>
      <c r="I131" s="356">
        <v>25</v>
      </c>
      <c r="J131" s="356">
        <v>26.25</v>
      </c>
      <c r="K131" s="356">
        <v>26</v>
      </c>
      <c r="L131" s="356">
        <f>K131*(1+'Base Increase'!$A$2)</f>
        <v>26.78</v>
      </c>
      <c r="M131" s="189">
        <f t="shared" si="4"/>
        <v>27</v>
      </c>
      <c r="N131" s="282"/>
      <c r="O131" s="12" t="s">
        <v>5</v>
      </c>
      <c r="P131" s="57" t="s">
        <v>378</v>
      </c>
      <c r="Q131" s="358">
        <v>45870</v>
      </c>
      <c r="R131" s="12" t="s">
        <v>391</v>
      </c>
    </row>
    <row r="132" spans="1:18" x14ac:dyDescent="0.25">
      <c r="A132" s="12" t="s">
        <v>556</v>
      </c>
      <c r="B132" s="12"/>
      <c r="C132" s="29">
        <v>8</v>
      </c>
      <c r="D132" s="29">
        <v>8.3000000000000007</v>
      </c>
      <c r="E132" s="58">
        <v>8.6</v>
      </c>
      <c r="F132" s="58">
        <v>8.6999999999999993</v>
      </c>
      <c r="G132" s="356">
        <v>9</v>
      </c>
      <c r="H132" s="356">
        <v>9.9</v>
      </c>
      <c r="I132" s="356">
        <v>9.9</v>
      </c>
      <c r="J132" s="356">
        <v>10.395000000000001</v>
      </c>
      <c r="K132" s="356">
        <v>10</v>
      </c>
      <c r="L132" s="356">
        <f>K132*(1+'Base Increase'!$A$2)</f>
        <v>10.3</v>
      </c>
      <c r="M132" s="189">
        <f t="shared" si="4"/>
        <v>10</v>
      </c>
      <c r="N132" s="282"/>
      <c r="O132" s="12" t="s">
        <v>5</v>
      </c>
      <c r="P132" s="57" t="s">
        <v>378</v>
      </c>
      <c r="Q132" s="358">
        <v>45870</v>
      </c>
      <c r="R132" s="12" t="s">
        <v>391</v>
      </c>
    </row>
    <row r="133" spans="1:18" x14ac:dyDescent="0.25">
      <c r="A133" s="12" t="s">
        <v>557</v>
      </c>
      <c r="B133" s="12"/>
      <c r="C133" s="29">
        <v>12</v>
      </c>
      <c r="D133" s="29">
        <v>12.4</v>
      </c>
      <c r="E133" s="58">
        <v>12.8</v>
      </c>
      <c r="F133" s="58">
        <v>13</v>
      </c>
      <c r="G133" s="356">
        <v>13.4</v>
      </c>
      <c r="H133" s="356">
        <v>14.740000000000002</v>
      </c>
      <c r="I133" s="356">
        <v>14.700000000000001</v>
      </c>
      <c r="J133" s="356">
        <v>15.435000000000002</v>
      </c>
      <c r="K133" s="356">
        <v>15</v>
      </c>
      <c r="L133" s="356">
        <f>K133*(1+'Base Increase'!$A$2)</f>
        <v>15.450000000000001</v>
      </c>
      <c r="M133" s="189">
        <f t="shared" si="4"/>
        <v>15</v>
      </c>
      <c r="N133" s="282"/>
      <c r="O133" s="12" t="s">
        <v>5</v>
      </c>
      <c r="P133" s="57" t="s">
        <v>378</v>
      </c>
      <c r="Q133" s="358">
        <v>45870</v>
      </c>
      <c r="R133" s="12" t="s">
        <v>391</v>
      </c>
    </row>
    <row r="134" spans="1:18" x14ac:dyDescent="0.25">
      <c r="A134" s="12" t="s">
        <v>558</v>
      </c>
      <c r="B134" s="12"/>
      <c r="C134" s="29">
        <v>20</v>
      </c>
      <c r="D134" s="29">
        <v>21</v>
      </c>
      <c r="E134" s="58">
        <v>21.7</v>
      </c>
      <c r="F134" s="58">
        <v>22</v>
      </c>
      <c r="G134" s="356">
        <v>22.700000000000003</v>
      </c>
      <c r="H134" s="356">
        <v>24.970000000000006</v>
      </c>
      <c r="I134" s="356">
        <v>25</v>
      </c>
      <c r="J134" s="356">
        <v>26.25</v>
      </c>
      <c r="K134" s="356">
        <v>26</v>
      </c>
      <c r="L134" s="356">
        <f>K134*(1+'Base Increase'!$A$2)</f>
        <v>26.78</v>
      </c>
      <c r="M134" s="189">
        <f t="shared" si="4"/>
        <v>27</v>
      </c>
      <c r="N134" s="282"/>
      <c r="O134" s="12" t="s">
        <v>5</v>
      </c>
      <c r="P134" s="57" t="s">
        <v>378</v>
      </c>
      <c r="Q134" s="358">
        <v>45870</v>
      </c>
      <c r="R134" s="12" t="s">
        <v>391</v>
      </c>
    </row>
    <row r="135" spans="1:18" ht="25.5" x14ac:dyDescent="0.25">
      <c r="A135" s="12" t="s">
        <v>544</v>
      </c>
      <c r="B135" s="12"/>
      <c r="C135" s="29">
        <v>8</v>
      </c>
      <c r="D135" s="29">
        <v>8.3000000000000007</v>
      </c>
      <c r="E135" s="58">
        <v>8.6</v>
      </c>
      <c r="F135" s="58">
        <v>8.6999999999999993</v>
      </c>
      <c r="G135" s="356">
        <v>9</v>
      </c>
      <c r="H135" s="356">
        <v>9.9</v>
      </c>
      <c r="I135" s="356">
        <v>9.9</v>
      </c>
      <c r="J135" s="356">
        <v>10.395000000000001</v>
      </c>
      <c r="K135" s="356">
        <v>10</v>
      </c>
      <c r="L135" s="356">
        <f>K135*(1+'Base Increase'!$A$2)</f>
        <v>10.3</v>
      </c>
      <c r="M135" s="189">
        <f t="shared" si="4"/>
        <v>10</v>
      </c>
      <c r="N135" s="282"/>
      <c r="O135" s="12" t="s">
        <v>5</v>
      </c>
      <c r="P135" s="57" t="s">
        <v>378</v>
      </c>
      <c r="Q135" s="358">
        <v>45870</v>
      </c>
      <c r="R135" s="12" t="s">
        <v>391</v>
      </c>
    </row>
    <row r="136" spans="1:18" ht="25.5" x14ac:dyDescent="0.25">
      <c r="A136" s="12" t="s">
        <v>545</v>
      </c>
      <c r="B136" s="12"/>
      <c r="C136" s="29">
        <v>12</v>
      </c>
      <c r="D136" s="29">
        <v>12.4</v>
      </c>
      <c r="E136" s="58">
        <v>12.8</v>
      </c>
      <c r="F136" s="58">
        <v>13</v>
      </c>
      <c r="G136" s="356">
        <v>13.4</v>
      </c>
      <c r="H136" s="356">
        <v>14.740000000000002</v>
      </c>
      <c r="I136" s="356">
        <v>14.700000000000001</v>
      </c>
      <c r="J136" s="356">
        <v>15.435000000000002</v>
      </c>
      <c r="K136" s="356">
        <v>15</v>
      </c>
      <c r="L136" s="356">
        <f>K136*(1+'Base Increase'!$A$2)</f>
        <v>15.450000000000001</v>
      </c>
      <c r="M136" s="189">
        <f t="shared" si="4"/>
        <v>15</v>
      </c>
      <c r="N136" s="282"/>
      <c r="O136" s="12" t="s">
        <v>5</v>
      </c>
      <c r="P136" s="57" t="s">
        <v>378</v>
      </c>
      <c r="Q136" s="358">
        <v>45870</v>
      </c>
      <c r="R136" s="12" t="s">
        <v>391</v>
      </c>
    </row>
    <row r="137" spans="1:18" ht="25.5" x14ac:dyDescent="0.25">
      <c r="A137" s="12" t="s">
        <v>546</v>
      </c>
      <c r="B137" s="12"/>
      <c r="C137" s="29">
        <v>20</v>
      </c>
      <c r="D137" s="29">
        <v>21</v>
      </c>
      <c r="E137" s="58">
        <v>21.7</v>
      </c>
      <c r="F137" s="58">
        <v>22</v>
      </c>
      <c r="G137" s="356">
        <v>22.700000000000003</v>
      </c>
      <c r="H137" s="356">
        <v>24.970000000000006</v>
      </c>
      <c r="I137" s="356">
        <v>25</v>
      </c>
      <c r="J137" s="356">
        <v>26.25</v>
      </c>
      <c r="K137" s="356">
        <v>26</v>
      </c>
      <c r="L137" s="356">
        <f>K137*(1+'Base Increase'!$A$2)</f>
        <v>26.78</v>
      </c>
      <c r="M137" s="189">
        <f t="shared" si="4"/>
        <v>27</v>
      </c>
      <c r="N137" s="282"/>
      <c r="O137" s="12" t="s">
        <v>5</v>
      </c>
      <c r="P137" s="57" t="s">
        <v>378</v>
      </c>
      <c r="Q137" s="358">
        <v>45870</v>
      </c>
      <c r="R137" s="12" t="s">
        <v>391</v>
      </c>
    </row>
    <row r="138" spans="1:18" ht="25.5" x14ac:dyDescent="0.25">
      <c r="A138" s="12" t="s">
        <v>547</v>
      </c>
      <c r="B138" s="12"/>
      <c r="C138" s="29">
        <v>8</v>
      </c>
      <c r="D138" s="29">
        <v>8.3000000000000007</v>
      </c>
      <c r="E138" s="58">
        <v>8.6</v>
      </c>
      <c r="F138" s="58">
        <v>8.6999999999999993</v>
      </c>
      <c r="G138" s="356">
        <v>9</v>
      </c>
      <c r="H138" s="356">
        <v>9.9</v>
      </c>
      <c r="I138" s="356">
        <v>9.9</v>
      </c>
      <c r="J138" s="356">
        <v>10.395000000000001</v>
      </c>
      <c r="K138" s="356">
        <v>10</v>
      </c>
      <c r="L138" s="356">
        <f>K138*(1+'Base Increase'!$A$2)</f>
        <v>10.3</v>
      </c>
      <c r="M138" s="189">
        <f t="shared" si="4"/>
        <v>10</v>
      </c>
      <c r="N138" s="282"/>
      <c r="O138" s="12" t="s">
        <v>5</v>
      </c>
      <c r="P138" s="57" t="s">
        <v>378</v>
      </c>
      <c r="Q138" s="358">
        <v>45870</v>
      </c>
      <c r="R138" s="12" t="s">
        <v>391</v>
      </c>
    </row>
    <row r="139" spans="1:18" ht="25.5" x14ac:dyDescent="0.25">
      <c r="A139" s="12" t="s">
        <v>548</v>
      </c>
      <c r="B139" s="12"/>
      <c r="C139" s="29">
        <v>12</v>
      </c>
      <c r="D139" s="29">
        <v>12.4</v>
      </c>
      <c r="E139" s="58">
        <v>12.8</v>
      </c>
      <c r="F139" s="58">
        <v>13</v>
      </c>
      <c r="G139" s="356">
        <v>13.4</v>
      </c>
      <c r="H139" s="356">
        <v>14.740000000000002</v>
      </c>
      <c r="I139" s="356">
        <v>14.700000000000001</v>
      </c>
      <c r="J139" s="356">
        <v>15.435000000000002</v>
      </c>
      <c r="K139" s="356">
        <v>15</v>
      </c>
      <c r="L139" s="356">
        <f>K139*(1+'Base Increase'!$A$2)</f>
        <v>15.450000000000001</v>
      </c>
      <c r="M139" s="189">
        <f t="shared" si="4"/>
        <v>15</v>
      </c>
      <c r="N139" s="282"/>
      <c r="O139" s="12" t="s">
        <v>5</v>
      </c>
      <c r="P139" s="57" t="s">
        <v>378</v>
      </c>
      <c r="Q139" s="358">
        <v>45870</v>
      </c>
      <c r="R139" s="12" t="s">
        <v>391</v>
      </c>
    </row>
    <row r="140" spans="1:18" ht="25.5" x14ac:dyDescent="0.25">
      <c r="A140" s="12" t="s">
        <v>549</v>
      </c>
      <c r="B140" s="12"/>
      <c r="C140" s="29">
        <v>20</v>
      </c>
      <c r="D140" s="29">
        <v>21</v>
      </c>
      <c r="E140" s="58">
        <v>21.7</v>
      </c>
      <c r="F140" s="58">
        <v>22</v>
      </c>
      <c r="G140" s="356">
        <v>22.700000000000003</v>
      </c>
      <c r="H140" s="356">
        <v>24.970000000000006</v>
      </c>
      <c r="I140" s="356">
        <v>25</v>
      </c>
      <c r="J140" s="356">
        <v>26.25</v>
      </c>
      <c r="K140" s="356">
        <v>26</v>
      </c>
      <c r="L140" s="356">
        <f>K140*(1+'Base Increase'!$A$2)</f>
        <v>26.78</v>
      </c>
      <c r="M140" s="189">
        <f t="shared" si="4"/>
        <v>27</v>
      </c>
      <c r="N140" s="282"/>
      <c r="O140" s="12" t="s">
        <v>5</v>
      </c>
      <c r="P140" s="57" t="s">
        <v>378</v>
      </c>
      <c r="Q140" s="358">
        <v>45870</v>
      </c>
      <c r="R140" s="12" t="s">
        <v>391</v>
      </c>
    </row>
    <row r="141" spans="1:18" x14ac:dyDescent="0.25">
      <c r="A141" s="57"/>
      <c r="B141" s="57"/>
      <c r="C141" s="58"/>
      <c r="D141" s="58"/>
      <c r="E141" s="58"/>
      <c r="F141" s="58"/>
      <c r="G141" s="356"/>
      <c r="H141" s="356"/>
      <c r="I141" s="356"/>
      <c r="J141" s="356"/>
      <c r="K141" s="356"/>
      <c r="L141" s="356"/>
      <c r="M141" s="356"/>
      <c r="N141" s="282"/>
      <c r="O141" s="57"/>
      <c r="P141" s="57"/>
      <c r="Q141" s="59"/>
      <c r="R141" s="57"/>
    </row>
    <row r="142" spans="1:18" x14ac:dyDescent="0.25">
      <c r="A142" s="93" t="s">
        <v>613</v>
      </c>
      <c r="B142" s="90"/>
      <c r="C142" s="91"/>
      <c r="D142" s="325"/>
      <c r="E142" s="325"/>
      <c r="F142" s="325"/>
      <c r="G142" s="325"/>
      <c r="H142" s="325"/>
      <c r="I142" s="325"/>
      <c r="J142" s="325"/>
      <c r="K142" s="325"/>
      <c r="L142" s="325"/>
      <c r="M142" s="325"/>
      <c r="N142" s="325"/>
      <c r="O142" s="90"/>
      <c r="P142" s="90"/>
      <c r="Q142" s="90"/>
      <c r="R142" s="92"/>
    </row>
    <row r="143" spans="1:18" x14ac:dyDescent="0.25">
      <c r="A143" s="57" t="s">
        <v>656</v>
      </c>
      <c r="B143" s="80"/>
      <c r="C143" s="94"/>
      <c r="D143" s="217"/>
      <c r="E143" s="342"/>
      <c r="F143" s="342"/>
      <c r="G143" s="342"/>
      <c r="H143" s="342"/>
      <c r="I143" s="342"/>
      <c r="J143" s="342"/>
      <c r="K143" s="342"/>
      <c r="L143" s="342"/>
      <c r="M143" s="342"/>
      <c r="N143" s="301"/>
      <c r="O143" s="80"/>
      <c r="P143" s="57"/>
      <c r="Q143" s="95"/>
      <c r="R143" s="57"/>
    </row>
    <row r="144" spans="1:18" x14ac:dyDescent="0.25">
      <c r="A144" s="12" t="s">
        <v>657</v>
      </c>
      <c r="B144" s="89"/>
      <c r="C144" s="96">
        <v>6.6</v>
      </c>
      <c r="D144" s="218">
        <v>6.8</v>
      </c>
      <c r="E144" s="58">
        <v>7</v>
      </c>
      <c r="F144" s="58">
        <v>7.1</v>
      </c>
      <c r="G144" s="356">
        <v>7.3000000000000007</v>
      </c>
      <c r="H144" s="356">
        <v>8.0300000000000011</v>
      </c>
      <c r="I144" s="356">
        <v>8</v>
      </c>
      <c r="J144" s="356">
        <v>8.4</v>
      </c>
      <c r="K144" s="356">
        <v>8</v>
      </c>
      <c r="L144" s="356">
        <f>K144*(1+'Base Increase'!$A$2)</f>
        <v>8.24</v>
      </c>
      <c r="M144" s="189">
        <f t="shared" ref="M144:M154" si="5">MROUND(L144,1)</f>
        <v>8</v>
      </c>
      <c r="N144" s="282" t="s">
        <v>1104</v>
      </c>
      <c r="O144" s="89" t="s">
        <v>215</v>
      </c>
      <c r="P144" s="57" t="s">
        <v>378</v>
      </c>
      <c r="Q144" s="358">
        <v>45870</v>
      </c>
      <c r="R144" s="12" t="s">
        <v>391</v>
      </c>
    </row>
    <row r="145" spans="1:18" x14ac:dyDescent="0.25">
      <c r="A145" s="12" t="s">
        <v>658</v>
      </c>
      <c r="B145" s="89"/>
      <c r="C145" s="96">
        <v>13.2</v>
      </c>
      <c r="D145" s="218">
        <v>13.6</v>
      </c>
      <c r="E145" s="58">
        <v>14</v>
      </c>
      <c r="F145" s="58">
        <v>14.2</v>
      </c>
      <c r="G145" s="356">
        <v>14.600000000000001</v>
      </c>
      <c r="H145" s="356">
        <v>16.060000000000002</v>
      </c>
      <c r="I145" s="356">
        <v>16.100000000000001</v>
      </c>
      <c r="J145" s="356">
        <v>16.905000000000001</v>
      </c>
      <c r="K145" s="356">
        <v>17</v>
      </c>
      <c r="L145" s="356">
        <f>K145*(1+'Base Increase'!$A$2)</f>
        <v>17.510000000000002</v>
      </c>
      <c r="M145" s="189">
        <f t="shared" si="5"/>
        <v>18</v>
      </c>
      <c r="N145" s="353" t="s">
        <v>1104</v>
      </c>
      <c r="O145" s="89" t="s">
        <v>215</v>
      </c>
      <c r="P145" s="57" t="s">
        <v>378</v>
      </c>
      <c r="Q145" s="358">
        <v>45870</v>
      </c>
      <c r="R145" s="12" t="s">
        <v>391</v>
      </c>
    </row>
    <row r="146" spans="1:18" x14ac:dyDescent="0.25">
      <c r="A146" s="12" t="s">
        <v>659</v>
      </c>
      <c r="B146" s="89"/>
      <c r="C146" s="96">
        <v>11.05</v>
      </c>
      <c r="D146" s="218">
        <v>11.4</v>
      </c>
      <c r="E146" s="58">
        <v>11.8</v>
      </c>
      <c r="F146" s="58">
        <v>12</v>
      </c>
      <c r="G146" s="356">
        <v>12.4</v>
      </c>
      <c r="H146" s="356">
        <v>13.640000000000002</v>
      </c>
      <c r="I146" s="356">
        <v>13.600000000000001</v>
      </c>
      <c r="J146" s="356">
        <v>14.280000000000003</v>
      </c>
      <c r="K146" s="356">
        <v>14</v>
      </c>
      <c r="L146" s="356">
        <f>K146*(1+'Base Increase'!$A$2)</f>
        <v>14.42</v>
      </c>
      <c r="M146" s="189">
        <f t="shared" si="5"/>
        <v>14</v>
      </c>
      <c r="N146" s="353" t="s">
        <v>1104</v>
      </c>
      <c r="O146" s="89" t="s">
        <v>215</v>
      </c>
      <c r="P146" s="57" t="s">
        <v>378</v>
      </c>
      <c r="Q146" s="358">
        <v>45870</v>
      </c>
      <c r="R146" s="12" t="s">
        <v>391</v>
      </c>
    </row>
    <row r="147" spans="1:18" x14ac:dyDescent="0.25">
      <c r="A147" s="12" t="s">
        <v>660</v>
      </c>
      <c r="B147" s="89"/>
      <c r="C147" s="96">
        <v>21.95</v>
      </c>
      <c r="D147" s="218">
        <v>23</v>
      </c>
      <c r="E147" s="58">
        <v>24</v>
      </c>
      <c r="F147" s="58">
        <v>24.3</v>
      </c>
      <c r="G147" s="356">
        <v>25</v>
      </c>
      <c r="H147" s="356">
        <v>27.500000000000004</v>
      </c>
      <c r="I147" s="356">
        <v>27.5</v>
      </c>
      <c r="J147" s="356">
        <v>28.875</v>
      </c>
      <c r="K147" s="356">
        <v>29</v>
      </c>
      <c r="L147" s="356">
        <f>K147*(1+'Base Increase'!$A$2)</f>
        <v>29.87</v>
      </c>
      <c r="M147" s="189">
        <f t="shared" si="5"/>
        <v>30</v>
      </c>
      <c r="N147" s="353" t="s">
        <v>1104</v>
      </c>
      <c r="O147" s="89" t="s">
        <v>215</v>
      </c>
      <c r="P147" s="57" t="s">
        <v>378</v>
      </c>
      <c r="Q147" s="358">
        <v>45870</v>
      </c>
      <c r="R147" s="12" t="s">
        <v>391</v>
      </c>
    </row>
    <row r="148" spans="1:18" x14ac:dyDescent="0.25">
      <c r="A148" s="12" t="s">
        <v>661</v>
      </c>
      <c r="B148" s="89"/>
      <c r="C148" s="96">
        <v>21.95</v>
      </c>
      <c r="D148" s="218">
        <v>23</v>
      </c>
      <c r="E148" s="58">
        <v>24</v>
      </c>
      <c r="F148" s="58">
        <v>24.3</v>
      </c>
      <c r="G148" s="356">
        <v>25</v>
      </c>
      <c r="H148" s="356">
        <v>27.500000000000004</v>
      </c>
      <c r="I148" s="356">
        <v>27.5</v>
      </c>
      <c r="J148" s="356">
        <v>28.875</v>
      </c>
      <c r="K148" s="356">
        <v>29</v>
      </c>
      <c r="L148" s="356">
        <f>K148*(1+'Base Increase'!$A$2)</f>
        <v>29.87</v>
      </c>
      <c r="M148" s="189">
        <f t="shared" si="5"/>
        <v>30</v>
      </c>
      <c r="N148" s="353" t="s">
        <v>1104</v>
      </c>
      <c r="O148" s="89" t="s">
        <v>215</v>
      </c>
      <c r="P148" s="57" t="s">
        <v>378</v>
      </c>
      <c r="Q148" s="358">
        <v>45870</v>
      </c>
      <c r="R148" s="12" t="s">
        <v>391</v>
      </c>
    </row>
    <row r="149" spans="1:18" x14ac:dyDescent="0.25">
      <c r="A149" s="12" t="s">
        <v>662</v>
      </c>
      <c r="B149" s="89"/>
      <c r="C149" s="96">
        <v>43.7</v>
      </c>
      <c r="D149" s="218">
        <v>45.5</v>
      </c>
      <c r="E149" s="58">
        <v>47</v>
      </c>
      <c r="F149" s="58">
        <v>47.5</v>
      </c>
      <c r="G149" s="356">
        <v>48.900000000000006</v>
      </c>
      <c r="H149" s="356">
        <v>53.790000000000013</v>
      </c>
      <c r="I149" s="356">
        <v>53.800000000000004</v>
      </c>
      <c r="J149" s="356">
        <v>56.490000000000009</v>
      </c>
      <c r="K149" s="356">
        <v>56</v>
      </c>
      <c r="L149" s="356">
        <f>K149*(1+'Base Increase'!$A$2)</f>
        <v>57.68</v>
      </c>
      <c r="M149" s="189">
        <f t="shared" si="5"/>
        <v>58</v>
      </c>
      <c r="N149" s="353" t="s">
        <v>1104</v>
      </c>
      <c r="O149" s="89" t="s">
        <v>215</v>
      </c>
      <c r="P149" s="57" t="s">
        <v>378</v>
      </c>
      <c r="Q149" s="358">
        <v>45870</v>
      </c>
      <c r="R149" s="12" t="s">
        <v>391</v>
      </c>
    </row>
    <row r="150" spans="1:18" x14ac:dyDescent="0.25">
      <c r="A150" s="12" t="s">
        <v>663</v>
      </c>
      <c r="B150" s="89"/>
      <c r="C150" s="96"/>
      <c r="D150" s="218">
        <v>5</v>
      </c>
      <c r="E150" s="58">
        <v>5.2</v>
      </c>
      <c r="F150" s="58">
        <v>5.3</v>
      </c>
      <c r="G150" s="356">
        <v>5.5</v>
      </c>
      <c r="H150" s="356">
        <v>6.0500000000000007</v>
      </c>
      <c r="I150" s="356">
        <v>6.1000000000000005</v>
      </c>
      <c r="J150" s="356">
        <v>6.4050000000000011</v>
      </c>
      <c r="K150" s="356">
        <v>6</v>
      </c>
      <c r="L150" s="356">
        <f>K150*(1+'Base Increase'!$A$2)</f>
        <v>6.18</v>
      </c>
      <c r="M150" s="189">
        <f t="shared" si="5"/>
        <v>6</v>
      </c>
      <c r="N150" s="353" t="s">
        <v>1104</v>
      </c>
      <c r="O150" s="89" t="s">
        <v>664</v>
      </c>
      <c r="P150" s="57" t="s">
        <v>378</v>
      </c>
      <c r="Q150" s="358">
        <v>45870</v>
      </c>
      <c r="R150" s="12" t="s">
        <v>391</v>
      </c>
    </row>
    <row r="151" spans="1:18" x14ac:dyDescent="0.25">
      <c r="A151" s="12" t="s">
        <v>665</v>
      </c>
      <c r="B151" s="89"/>
      <c r="C151" s="96"/>
      <c r="D151" s="218">
        <v>10</v>
      </c>
      <c r="E151" s="58">
        <v>10.3</v>
      </c>
      <c r="F151" s="58">
        <v>10.5</v>
      </c>
      <c r="G151" s="356">
        <v>10.8</v>
      </c>
      <c r="H151" s="356">
        <v>11.880000000000003</v>
      </c>
      <c r="I151" s="356">
        <v>11.9</v>
      </c>
      <c r="J151" s="356">
        <v>12.495000000000001</v>
      </c>
      <c r="K151" s="356">
        <v>12</v>
      </c>
      <c r="L151" s="356">
        <f>K151*(1+'Base Increase'!$A$2)</f>
        <v>12.36</v>
      </c>
      <c r="M151" s="189">
        <f t="shared" si="5"/>
        <v>12</v>
      </c>
      <c r="N151" s="353" t="s">
        <v>1104</v>
      </c>
      <c r="O151" s="89" t="s">
        <v>664</v>
      </c>
      <c r="P151" s="57" t="s">
        <v>378</v>
      </c>
      <c r="Q151" s="358">
        <v>45870</v>
      </c>
      <c r="R151" s="12" t="s">
        <v>391</v>
      </c>
    </row>
    <row r="152" spans="1:18" x14ac:dyDescent="0.25">
      <c r="A152" s="12" t="s">
        <v>666</v>
      </c>
      <c r="B152" s="89"/>
      <c r="C152" s="96"/>
      <c r="D152" s="218">
        <v>15</v>
      </c>
      <c r="E152" s="58">
        <v>15.5</v>
      </c>
      <c r="F152" s="58">
        <v>15.7</v>
      </c>
      <c r="G152" s="356">
        <v>16.2</v>
      </c>
      <c r="H152" s="356">
        <v>17.82</v>
      </c>
      <c r="I152" s="356">
        <v>17.8</v>
      </c>
      <c r="J152" s="356">
        <v>18.690000000000001</v>
      </c>
      <c r="K152" s="356">
        <v>19</v>
      </c>
      <c r="L152" s="356">
        <f>K152*(1+'Base Increase'!$A$2)</f>
        <v>19.57</v>
      </c>
      <c r="M152" s="189">
        <f t="shared" si="5"/>
        <v>20</v>
      </c>
      <c r="N152" s="353" t="s">
        <v>1104</v>
      </c>
      <c r="O152" s="89" t="s">
        <v>664</v>
      </c>
      <c r="P152" s="57" t="s">
        <v>378</v>
      </c>
      <c r="Q152" s="358">
        <v>45870</v>
      </c>
      <c r="R152" s="12" t="s">
        <v>391</v>
      </c>
    </row>
    <row r="153" spans="1:18" x14ac:dyDescent="0.25">
      <c r="A153" s="12" t="s">
        <v>667</v>
      </c>
      <c r="B153" s="89"/>
      <c r="C153" s="96"/>
      <c r="D153" s="218">
        <v>20</v>
      </c>
      <c r="E153" s="58">
        <v>21</v>
      </c>
      <c r="F153" s="58">
        <v>21.3</v>
      </c>
      <c r="G153" s="356">
        <v>21.900000000000002</v>
      </c>
      <c r="H153" s="356">
        <v>24.090000000000003</v>
      </c>
      <c r="I153" s="356">
        <v>24.1</v>
      </c>
      <c r="J153" s="356">
        <v>25.305000000000003</v>
      </c>
      <c r="K153" s="356">
        <v>25</v>
      </c>
      <c r="L153" s="356">
        <f>K153*(1+'Base Increase'!$A$2)</f>
        <v>25.75</v>
      </c>
      <c r="M153" s="189">
        <f t="shared" si="5"/>
        <v>26</v>
      </c>
      <c r="N153" s="353" t="s">
        <v>1104</v>
      </c>
      <c r="O153" s="89" t="s">
        <v>664</v>
      </c>
      <c r="P153" s="57" t="s">
        <v>378</v>
      </c>
      <c r="Q153" s="358">
        <v>45870</v>
      </c>
      <c r="R153" s="12" t="s">
        <v>391</v>
      </c>
    </row>
    <row r="154" spans="1:18" x14ac:dyDescent="0.25">
      <c r="A154" s="12" t="s">
        <v>668</v>
      </c>
      <c r="B154" s="89"/>
      <c r="C154" s="96"/>
      <c r="D154" s="218">
        <v>25</v>
      </c>
      <c r="E154" s="58">
        <v>26</v>
      </c>
      <c r="F154" s="58">
        <v>26.3</v>
      </c>
      <c r="G154" s="356">
        <v>27.1</v>
      </c>
      <c r="H154" s="356">
        <v>29.810000000000002</v>
      </c>
      <c r="I154" s="356">
        <v>29.8</v>
      </c>
      <c r="J154" s="356">
        <v>31.290000000000003</v>
      </c>
      <c r="K154" s="356">
        <v>31</v>
      </c>
      <c r="L154" s="356">
        <f>K154*(1+'Base Increase'!$A$2)</f>
        <v>31.93</v>
      </c>
      <c r="M154" s="189">
        <f t="shared" si="5"/>
        <v>32</v>
      </c>
      <c r="N154" s="353" t="s">
        <v>1104</v>
      </c>
      <c r="O154" s="89" t="s">
        <v>664</v>
      </c>
      <c r="P154" s="57" t="s">
        <v>378</v>
      </c>
      <c r="Q154" s="358">
        <v>45870</v>
      </c>
      <c r="R154" s="12" t="s">
        <v>391</v>
      </c>
    </row>
    <row r="155" spans="1:18" x14ac:dyDescent="0.25">
      <c r="A155" s="328"/>
      <c r="B155" s="155"/>
      <c r="C155" s="156"/>
      <c r="D155" s="219"/>
      <c r="E155" s="343"/>
      <c r="F155" s="343"/>
      <c r="G155" s="343"/>
      <c r="H155" s="343"/>
      <c r="I155" s="343"/>
      <c r="J155" s="343"/>
      <c r="K155" s="343"/>
      <c r="L155" s="343"/>
      <c r="M155" s="343"/>
      <c r="N155" s="302"/>
      <c r="O155" s="155"/>
      <c r="P155" s="450"/>
      <c r="Q155" s="167"/>
      <c r="R155" s="323"/>
    </row>
    <row r="156" spans="1:18" ht="25.5" x14ac:dyDescent="0.25">
      <c r="A156" s="93" t="s">
        <v>1108</v>
      </c>
      <c r="B156" s="90"/>
      <c r="C156" s="91"/>
      <c r="D156" s="325"/>
      <c r="E156" s="325"/>
      <c r="F156" s="325"/>
      <c r="G156" s="325"/>
      <c r="H156" s="325"/>
      <c r="I156" s="325"/>
      <c r="J156" s="325"/>
      <c r="K156" s="325"/>
      <c r="L156" s="325"/>
      <c r="M156" s="325"/>
      <c r="N156" s="325"/>
      <c r="O156" s="90"/>
      <c r="P156" s="90"/>
      <c r="Q156" s="90"/>
      <c r="R156" s="92"/>
    </row>
    <row r="157" spans="1:18" ht="15" customHeight="1" x14ac:dyDescent="0.25">
      <c r="A157" s="12" t="s">
        <v>1105</v>
      </c>
      <c r="B157" s="155"/>
      <c r="C157" s="156"/>
      <c r="D157" s="219"/>
      <c r="E157" s="343"/>
      <c r="F157" s="343"/>
      <c r="G157" s="343"/>
      <c r="H157" s="343"/>
      <c r="I157" s="343"/>
      <c r="J157" s="343"/>
      <c r="K157" s="343">
        <v>17</v>
      </c>
      <c r="L157" s="356">
        <f>K157*(1+'Base Increase'!$A$2)</f>
        <v>17.510000000000002</v>
      </c>
      <c r="M157" s="189">
        <f t="shared" ref="M157:M159" si="6">MROUND(L157,1)</f>
        <v>18</v>
      </c>
      <c r="N157" s="302" t="s">
        <v>1104</v>
      </c>
      <c r="O157" s="89" t="s">
        <v>215</v>
      </c>
      <c r="P157" s="57" t="s">
        <v>378</v>
      </c>
      <c r="Q157" s="358">
        <v>45870</v>
      </c>
      <c r="R157" s="12" t="s">
        <v>391</v>
      </c>
    </row>
    <row r="158" spans="1:18" x14ac:dyDescent="0.25">
      <c r="A158" s="12" t="s">
        <v>1106</v>
      </c>
      <c r="B158" s="155"/>
      <c r="C158" s="156"/>
      <c r="D158" s="219"/>
      <c r="E158" s="343"/>
      <c r="F158" s="343"/>
      <c r="G158" s="343"/>
      <c r="H158" s="343"/>
      <c r="I158" s="343"/>
      <c r="J158" s="343"/>
      <c r="K158" s="343">
        <v>29</v>
      </c>
      <c r="L158" s="356">
        <f>K158*(1+'Base Increase'!$A$2)</f>
        <v>29.87</v>
      </c>
      <c r="M158" s="189">
        <f t="shared" si="6"/>
        <v>30</v>
      </c>
      <c r="N158" s="302" t="s">
        <v>1104</v>
      </c>
      <c r="O158" s="89" t="s">
        <v>215</v>
      </c>
      <c r="P158" s="57" t="s">
        <v>378</v>
      </c>
      <c r="Q158" s="358">
        <v>45870</v>
      </c>
      <c r="R158" s="12" t="s">
        <v>391</v>
      </c>
    </row>
    <row r="159" spans="1:18" x14ac:dyDescent="0.25">
      <c r="A159" s="12" t="s">
        <v>1107</v>
      </c>
      <c r="B159" s="155"/>
      <c r="C159" s="156"/>
      <c r="D159" s="219"/>
      <c r="E159" s="343"/>
      <c r="F159" s="343"/>
      <c r="G159" s="343"/>
      <c r="H159" s="343"/>
      <c r="I159" s="343"/>
      <c r="J159" s="343"/>
      <c r="K159" s="343">
        <v>56</v>
      </c>
      <c r="L159" s="356">
        <f>K159*(1+'Base Increase'!$A$2)</f>
        <v>57.68</v>
      </c>
      <c r="M159" s="189">
        <f t="shared" si="6"/>
        <v>58</v>
      </c>
      <c r="N159" s="302" t="s">
        <v>1104</v>
      </c>
      <c r="O159" s="89" t="s">
        <v>215</v>
      </c>
      <c r="P159" s="57" t="s">
        <v>378</v>
      </c>
      <c r="Q159" s="358">
        <v>45870</v>
      </c>
      <c r="R159" s="12" t="s">
        <v>391</v>
      </c>
    </row>
    <row r="160" spans="1:18" x14ac:dyDescent="0.25">
      <c r="A160" s="12"/>
      <c r="B160" s="155"/>
      <c r="C160" s="156"/>
      <c r="D160" s="219"/>
      <c r="E160" s="343"/>
      <c r="F160" s="343"/>
      <c r="G160" s="343"/>
      <c r="H160" s="343"/>
      <c r="I160" s="343"/>
      <c r="J160" s="343"/>
      <c r="K160" s="343"/>
      <c r="L160" s="343"/>
      <c r="M160" s="343"/>
      <c r="N160" s="302"/>
      <c r="O160" s="89"/>
      <c r="P160" s="57"/>
      <c r="Q160" s="358"/>
      <c r="R160" s="12"/>
    </row>
    <row r="161" spans="1:18" ht="25.5" x14ac:dyDescent="0.25">
      <c r="A161" s="93" t="s">
        <v>1109</v>
      </c>
      <c r="B161" s="90"/>
      <c r="C161" s="91"/>
      <c r="D161" s="325"/>
      <c r="E161" s="325"/>
      <c r="F161" s="325"/>
      <c r="G161" s="325"/>
      <c r="H161" s="325"/>
      <c r="I161" s="325"/>
      <c r="J161" s="325"/>
      <c r="K161" s="325"/>
      <c r="L161" s="325"/>
      <c r="M161" s="325"/>
      <c r="N161" s="325"/>
      <c r="O161" s="90"/>
      <c r="P161" s="90"/>
      <c r="Q161" s="90"/>
      <c r="R161" s="92"/>
    </row>
    <row r="162" spans="1:18" x14ac:dyDescent="0.25">
      <c r="A162" s="12" t="s">
        <v>1105</v>
      </c>
      <c r="B162" s="155"/>
      <c r="C162" s="156"/>
      <c r="D162" s="219"/>
      <c r="E162" s="343"/>
      <c r="F162" s="343"/>
      <c r="G162" s="343"/>
      <c r="H162" s="343"/>
      <c r="I162" s="343"/>
      <c r="J162" s="343"/>
      <c r="K162" s="343">
        <v>34</v>
      </c>
      <c r="L162" s="356">
        <f>K162*(1+'Base Increase'!$A$2)</f>
        <v>35.020000000000003</v>
      </c>
      <c r="M162" s="189">
        <f t="shared" ref="M162:M164" si="7">MROUND(L162,1)</f>
        <v>35</v>
      </c>
      <c r="N162" s="302" t="s">
        <v>1104</v>
      </c>
      <c r="O162" s="89" t="s">
        <v>215</v>
      </c>
      <c r="P162" s="57" t="s">
        <v>378</v>
      </c>
      <c r="Q162" s="358">
        <v>45870</v>
      </c>
      <c r="R162" s="12" t="s">
        <v>391</v>
      </c>
    </row>
    <row r="163" spans="1:18" x14ac:dyDescent="0.25">
      <c r="A163" s="12" t="s">
        <v>1106</v>
      </c>
      <c r="B163" s="155"/>
      <c r="C163" s="156"/>
      <c r="D163" s="219"/>
      <c r="E163" s="343"/>
      <c r="F163" s="343"/>
      <c r="G163" s="343"/>
      <c r="H163" s="343"/>
      <c r="I163" s="343"/>
      <c r="J163" s="343"/>
      <c r="K163" s="343">
        <v>58</v>
      </c>
      <c r="L163" s="356">
        <f>K163*(1+'Base Increase'!$A$2)</f>
        <v>59.74</v>
      </c>
      <c r="M163" s="189">
        <f t="shared" si="7"/>
        <v>60</v>
      </c>
      <c r="N163" s="302" t="s">
        <v>1104</v>
      </c>
      <c r="O163" s="89" t="s">
        <v>215</v>
      </c>
      <c r="P163" s="57" t="s">
        <v>378</v>
      </c>
      <c r="Q163" s="358">
        <v>45870</v>
      </c>
      <c r="R163" s="12" t="s">
        <v>391</v>
      </c>
    </row>
    <row r="164" spans="1:18" x14ac:dyDescent="0.25">
      <c r="A164" s="12" t="s">
        <v>1107</v>
      </c>
      <c r="B164" s="155"/>
      <c r="C164" s="156"/>
      <c r="D164" s="219"/>
      <c r="E164" s="343"/>
      <c r="F164" s="343"/>
      <c r="G164" s="343"/>
      <c r="H164" s="343"/>
      <c r="I164" s="343"/>
      <c r="J164" s="343"/>
      <c r="K164" s="343">
        <v>112</v>
      </c>
      <c r="L164" s="356">
        <f>K164*(1+'Base Increase'!$A$2)</f>
        <v>115.36</v>
      </c>
      <c r="M164" s="189">
        <f t="shared" si="7"/>
        <v>115</v>
      </c>
      <c r="N164" s="302" t="s">
        <v>1104</v>
      </c>
      <c r="O164" s="89" t="s">
        <v>215</v>
      </c>
      <c r="P164" s="57" t="s">
        <v>378</v>
      </c>
      <c r="Q164" s="358">
        <v>45870</v>
      </c>
      <c r="R164" s="12" t="s">
        <v>391</v>
      </c>
    </row>
    <row r="165" spans="1:18" x14ac:dyDescent="0.25">
      <c r="A165" s="12"/>
      <c r="B165" s="155"/>
      <c r="C165" s="156"/>
      <c r="D165" s="219"/>
      <c r="E165" s="343"/>
      <c r="F165" s="343"/>
      <c r="G165" s="343"/>
      <c r="H165" s="343"/>
      <c r="I165" s="343"/>
      <c r="J165" s="343"/>
      <c r="K165" s="343"/>
      <c r="L165" s="343"/>
      <c r="M165" s="356"/>
      <c r="N165" s="302"/>
      <c r="O165" s="89"/>
      <c r="P165" s="57"/>
      <c r="Q165" s="358"/>
      <c r="R165" s="12"/>
    </row>
    <row r="166" spans="1:18" ht="25.5" x14ac:dyDescent="0.25">
      <c r="A166" s="12" t="s">
        <v>995</v>
      </c>
      <c r="B166" s="155"/>
      <c r="C166" s="156"/>
      <c r="D166" s="219"/>
      <c r="E166" s="343"/>
      <c r="F166" s="343"/>
      <c r="G166" s="343"/>
      <c r="H166" s="343"/>
      <c r="I166" s="343"/>
      <c r="J166" s="343"/>
      <c r="K166" s="343">
        <v>12</v>
      </c>
      <c r="L166" s="356">
        <f>K166*(1+'Base Increase'!$A$2)</f>
        <v>12.36</v>
      </c>
      <c r="M166" s="189">
        <f>MROUND(L166,1)</f>
        <v>12</v>
      </c>
      <c r="N166" s="302" t="s">
        <v>1104</v>
      </c>
      <c r="O166" s="89" t="s">
        <v>215</v>
      </c>
      <c r="P166" s="57" t="s">
        <v>378</v>
      </c>
      <c r="Q166" s="358">
        <v>45870</v>
      </c>
      <c r="R166" s="12" t="s">
        <v>391</v>
      </c>
    </row>
    <row r="167" spans="1:18" x14ac:dyDescent="0.25">
      <c r="A167" s="328"/>
      <c r="B167" s="155"/>
      <c r="C167" s="156"/>
      <c r="D167" s="219"/>
      <c r="E167" s="343"/>
      <c r="F167" s="343"/>
      <c r="G167" s="343"/>
      <c r="H167" s="343"/>
      <c r="I167" s="343"/>
      <c r="J167" s="343"/>
      <c r="K167" s="343"/>
      <c r="L167" s="343"/>
      <c r="M167" s="343"/>
      <c r="N167" s="302"/>
      <c r="O167" s="155"/>
      <c r="P167" s="152"/>
      <c r="Q167" s="335"/>
      <c r="R167" s="323"/>
    </row>
    <row r="168" spans="1:18" x14ac:dyDescent="0.25">
      <c r="A168" s="93" t="s">
        <v>1148</v>
      </c>
      <c r="B168" s="90"/>
      <c r="C168" s="91"/>
      <c r="D168" s="325"/>
      <c r="E168" s="325"/>
      <c r="F168" s="325"/>
      <c r="G168" s="325"/>
      <c r="H168" s="325"/>
      <c r="I168" s="325"/>
      <c r="J168" s="325"/>
      <c r="K168" s="325"/>
      <c r="L168" s="325"/>
      <c r="M168" s="325"/>
      <c r="N168" s="325"/>
      <c r="O168" s="90"/>
      <c r="P168" s="90"/>
      <c r="Q168" s="90"/>
      <c r="R168" s="92"/>
    </row>
    <row r="169" spans="1:18" x14ac:dyDescent="0.25">
      <c r="A169" s="68" t="s">
        <v>572</v>
      </c>
      <c r="B169" s="57"/>
      <c r="C169" s="58"/>
      <c r="D169" s="58"/>
      <c r="E169" s="58"/>
      <c r="F169" s="58"/>
      <c r="G169" s="356"/>
      <c r="H169" s="356"/>
      <c r="I169" s="356"/>
      <c r="J169" s="356"/>
      <c r="K169" s="356"/>
      <c r="L169" s="356"/>
      <c r="M169" s="356"/>
      <c r="N169" s="282"/>
      <c r="O169" s="57"/>
      <c r="P169" s="57"/>
      <c r="Q169" s="59"/>
      <c r="R169" s="57"/>
    </row>
    <row r="170" spans="1:18" x14ac:dyDescent="0.25">
      <c r="A170" s="28" t="s">
        <v>1143</v>
      </c>
      <c r="B170" s="12"/>
      <c r="C170" s="29" t="s">
        <v>120</v>
      </c>
      <c r="D170" s="29"/>
      <c r="E170" s="58"/>
      <c r="F170" s="58"/>
      <c r="G170" s="356"/>
      <c r="H170" s="356"/>
      <c r="I170" s="356"/>
      <c r="J170" s="356"/>
      <c r="K170" s="356"/>
      <c r="L170" s="356"/>
      <c r="M170" s="356"/>
      <c r="N170" s="282"/>
      <c r="O170" s="12" t="s">
        <v>440</v>
      </c>
      <c r="P170" s="57" t="s">
        <v>378</v>
      </c>
      <c r="Q170" s="358">
        <v>45870</v>
      </c>
      <c r="R170" s="12" t="s">
        <v>391</v>
      </c>
    </row>
    <row r="171" spans="1:18" x14ac:dyDescent="0.25">
      <c r="A171" s="28" t="s">
        <v>1144</v>
      </c>
      <c r="B171" s="98"/>
      <c r="C171" s="99">
        <v>10.5</v>
      </c>
      <c r="D171" s="29">
        <v>11</v>
      </c>
      <c r="E171" s="58">
        <v>11.3</v>
      </c>
      <c r="F171" s="58">
        <v>11.5</v>
      </c>
      <c r="G171" s="356">
        <v>11.8</v>
      </c>
      <c r="H171" s="356">
        <v>12.980000000000002</v>
      </c>
      <c r="I171" s="356">
        <v>13</v>
      </c>
      <c r="J171" s="356">
        <v>13.65</v>
      </c>
      <c r="K171" s="356">
        <v>14</v>
      </c>
      <c r="L171" s="356">
        <f>K171*(1+'Base Increase'!$A$2)</f>
        <v>14.42</v>
      </c>
      <c r="M171" s="189">
        <f t="shared" ref="M171:M176" si="8">MROUND(L171,1)</f>
        <v>14</v>
      </c>
      <c r="N171" s="282"/>
      <c r="O171" s="89" t="s">
        <v>439</v>
      </c>
      <c r="P171" s="57" t="s">
        <v>378</v>
      </c>
      <c r="Q171" s="358">
        <v>45870</v>
      </c>
      <c r="R171" s="12" t="s">
        <v>391</v>
      </c>
    </row>
    <row r="172" spans="1:18" ht="25.5" x14ac:dyDescent="0.25">
      <c r="A172" s="28" t="s">
        <v>1145</v>
      </c>
      <c r="B172" s="98"/>
      <c r="C172" s="99">
        <v>34</v>
      </c>
      <c r="D172" s="29">
        <v>35</v>
      </c>
      <c r="E172" s="58">
        <v>36.5</v>
      </c>
      <c r="F172" s="58">
        <v>36.9</v>
      </c>
      <c r="G172" s="356">
        <v>38</v>
      </c>
      <c r="H172" s="356">
        <v>41.800000000000004</v>
      </c>
      <c r="I172" s="356">
        <v>41.800000000000004</v>
      </c>
      <c r="J172" s="356">
        <v>43.890000000000008</v>
      </c>
      <c r="K172" s="356">
        <v>44</v>
      </c>
      <c r="L172" s="356">
        <f>K172*(1+'Base Increase'!$A$2)</f>
        <v>45.32</v>
      </c>
      <c r="M172" s="189">
        <f t="shared" si="8"/>
        <v>45</v>
      </c>
      <c r="N172" s="282"/>
      <c r="O172" s="89" t="s">
        <v>439</v>
      </c>
      <c r="P172" s="57" t="s">
        <v>378</v>
      </c>
      <c r="Q172" s="358">
        <v>45870</v>
      </c>
      <c r="R172" s="12" t="s">
        <v>391</v>
      </c>
    </row>
    <row r="173" spans="1:18" x14ac:dyDescent="0.25">
      <c r="A173" s="28" t="s">
        <v>1146</v>
      </c>
      <c r="B173" s="98"/>
      <c r="C173" s="99">
        <v>23</v>
      </c>
      <c r="D173" s="29">
        <v>24</v>
      </c>
      <c r="E173" s="58">
        <v>25</v>
      </c>
      <c r="F173" s="58">
        <v>25.3</v>
      </c>
      <c r="G173" s="356">
        <v>26.1</v>
      </c>
      <c r="H173" s="356">
        <v>28.710000000000004</v>
      </c>
      <c r="I173" s="356">
        <v>28.700000000000003</v>
      </c>
      <c r="J173" s="356">
        <v>30.135000000000005</v>
      </c>
      <c r="K173" s="356">
        <v>30</v>
      </c>
      <c r="L173" s="356">
        <f>K173*(1+'Base Increase'!$A$2)</f>
        <v>30.900000000000002</v>
      </c>
      <c r="M173" s="189">
        <f t="shared" si="8"/>
        <v>31</v>
      </c>
      <c r="N173" s="282"/>
      <c r="O173" s="89" t="s">
        <v>444</v>
      </c>
      <c r="P173" s="57" t="s">
        <v>378</v>
      </c>
      <c r="Q173" s="358">
        <v>45870</v>
      </c>
      <c r="R173" s="12" t="s">
        <v>391</v>
      </c>
    </row>
    <row r="174" spans="1:18" x14ac:dyDescent="0.25">
      <c r="A174" s="28" t="s">
        <v>1147</v>
      </c>
      <c r="B174" s="98"/>
      <c r="C174" s="99">
        <v>46</v>
      </c>
      <c r="D174" s="29">
        <v>47.5</v>
      </c>
      <c r="E174" s="58">
        <v>49</v>
      </c>
      <c r="F174" s="58">
        <v>49.5</v>
      </c>
      <c r="G174" s="356">
        <v>51</v>
      </c>
      <c r="H174" s="356">
        <v>56.1</v>
      </c>
      <c r="I174" s="356">
        <v>56.1</v>
      </c>
      <c r="J174" s="356">
        <v>58.905000000000001</v>
      </c>
      <c r="K174" s="356">
        <v>59</v>
      </c>
      <c r="L174" s="356">
        <f>K174*(1+'Base Increase'!$A$2)</f>
        <v>60.77</v>
      </c>
      <c r="M174" s="189">
        <f t="shared" si="8"/>
        <v>61</v>
      </c>
      <c r="N174" s="282"/>
      <c r="O174" s="89" t="s">
        <v>443</v>
      </c>
      <c r="P174" s="57" t="s">
        <v>378</v>
      </c>
      <c r="Q174" s="358">
        <v>45870</v>
      </c>
      <c r="R174" s="12" t="s">
        <v>391</v>
      </c>
    </row>
    <row r="175" spans="1:18" x14ac:dyDescent="0.25">
      <c r="A175" s="28" t="s">
        <v>441</v>
      </c>
      <c r="B175" s="98"/>
      <c r="C175" s="99">
        <v>10.5</v>
      </c>
      <c r="D175" s="29">
        <v>11</v>
      </c>
      <c r="E175" s="58">
        <v>11.3</v>
      </c>
      <c r="F175" s="58">
        <v>11.5</v>
      </c>
      <c r="G175" s="356">
        <v>11.8</v>
      </c>
      <c r="H175" s="356">
        <v>12.980000000000002</v>
      </c>
      <c r="I175" s="356">
        <v>13</v>
      </c>
      <c r="J175" s="356">
        <v>13.65</v>
      </c>
      <c r="K175" s="356">
        <v>14</v>
      </c>
      <c r="L175" s="356">
        <f>K175*(1+'Base Increase'!$A$2)</f>
        <v>14.42</v>
      </c>
      <c r="M175" s="189">
        <f t="shared" si="8"/>
        <v>14</v>
      </c>
      <c r="N175" s="282"/>
      <c r="O175" s="89" t="s">
        <v>443</v>
      </c>
      <c r="P175" s="57" t="s">
        <v>378</v>
      </c>
      <c r="Q175" s="358">
        <v>45870</v>
      </c>
      <c r="R175" s="12" t="s">
        <v>391</v>
      </c>
    </row>
    <row r="176" spans="1:18" x14ac:dyDescent="0.25">
      <c r="A176" s="28" t="s">
        <v>442</v>
      </c>
      <c r="B176" s="98"/>
      <c r="C176" s="99">
        <v>10.5</v>
      </c>
      <c r="D176" s="29">
        <v>11</v>
      </c>
      <c r="E176" s="58">
        <v>11.3</v>
      </c>
      <c r="F176" s="58">
        <v>11.5</v>
      </c>
      <c r="G176" s="356">
        <v>11.8</v>
      </c>
      <c r="H176" s="356">
        <v>12.980000000000002</v>
      </c>
      <c r="I176" s="356">
        <v>13</v>
      </c>
      <c r="J176" s="356">
        <v>13.65</v>
      </c>
      <c r="K176" s="356">
        <v>14</v>
      </c>
      <c r="L176" s="356">
        <f>K176*(1+'Base Increase'!$A$2)</f>
        <v>14.42</v>
      </c>
      <c r="M176" s="189">
        <f t="shared" si="8"/>
        <v>14</v>
      </c>
      <c r="N176" s="282"/>
      <c r="O176" s="89" t="s">
        <v>443</v>
      </c>
      <c r="P176" s="57" t="s">
        <v>378</v>
      </c>
      <c r="Q176" s="358">
        <v>45870</v>
      </c>
      <c r="R176" s="12" t="s">
        <v>391</v>
      </c>
    </row>
    <row r="177" spans="1:18" x14ac:dyDescent="0.25">
      <c r="A177" s="28"/>
      <c r="B177" s="98"/>
      <c r="C177" s="99"/>
      <c r="D177" s="29"/>
      <c r="E177" s="29"/>
      <c r="F177" s="29"/>
      <c r="G177" s="355"/>
      <c r="H177" s="355"/>
      <c r="I177" s="355"/>
      <c r="J177" s="355"/>
      <c r="K177" s="356"/>
      <c r="L177" s="356"/>
      <c r="M177" s="356"/>
      <c r="N177" s="29"/>
      <c r="O177" s="89"/>
      <c r="P177" s="12"/>
      <c r="Q177" s="358"/>
      <c r="R177" s="12"/>
    </row>
    <row r="178" spans="1:18" x14ac:dyDescent="0.25">
      <c r="A178" s="30" t="s">
        <v>445</v>
      </c>
      <c r="B178" s="98"/>
      <c r="C178" s="99"/>
      <c r="D178" s="29"/>
      <c r="E178" s="29"/>
      <c r="F178" s="29"/>
      <c r="G178" s="355"/>
      <c r="H178" s="355"/>
      <c r="I178" s="355"/>
      <c r="J178" s="355"/>
      <c r="K178" s="356"/>
      <c r="L178" s="356"/>
      <c r="M178" s="356"/>
      <c r="N178" s="29"/>
      <c r="O178" s="89"/>
      <c r="P178" s="89"/>
      <c r="Q178" s="358"/>
      <c r="R178" s="89"/>
    </row>
    <row r="179" spans="1:18" x14ac:dyDescent="0.25">
      <c r="A179" s="28" t="s">
        <v>1149</v>
      </c>
      <c r="B179" s="98"/>
      <c r="C179" s="99">
        <v>33</v>
      </c>
      <c r="D179" s="29">
        <v>34</v>
      </c>
      <c r="E179" s="58">
        <v>35</v>
      </c>
      <c r="F179" s="58">
        <v>35.4</v>
      </c>
      <c r="G179" s="356">
        <v>36.5</v>
      </c>
      <c r="H179" s="356">
        <v>40.150000000000006</v>
      </c>
      <c r="I179" s="356">
        <v>40.200000000000003</v>
      </c>
      <c r="J179" s="356">
        <v>42.210000000000008</v>
      </c>
      <c r="K179" s="356">
        <v>42</v>
      </c>
      <c r="L179" s="356">
        <f>K179*(1+'Base Increase'!$A$2)</f>
        <v>43.26</v>
      </c>
      <c r="M179" s="189">
        <f t="shared" ref="M179:M180" si="9">MROUND(L179,1)</f>
        <v>43</v>
      </c>
      <c r="N179" s="282"/>
      <c r="O179" s="89" t="s">
        <v>443</v>
      </c>
      <c r="P179" s="57" t="s">
        <v>378</v>
      </c>
      <c r="Q179" s="358">
        <v>45870</v>
      </c>
      <c r="R179" s="12" t="s">
        <v>391</v>
      </c>
    </row>
    <row r="180" spans="1:18" x14ac:dyDescent="0.25">
      <c r="A180" s="28" t="s">
        <v>1150</v>
      </c>
      <c r="B180" s="98"/>
      <c r="C180" s="99">
        <v>16.5</v>
      </c>
      <c r="D180" s="29">
        <v>17</v>
      </c>
      <c r="E180" s="58">
        <v>17.5</v>
      </c>
      <c r="F180" s="58">
        <v>17.700000000000003</v>
      </c>
      <c r="G180" s="356">
        <v>18.2</v>
      </c>
      <c r="H180" s="356">
        <v>20.02</v>
      </c>
      <c r="I180" s="356">
        <v>20</v>
      </c>
      <c r="J180" s="356">
        <v>21</v>
      </c>
      <c r="K180" s="356">
        <v>21</v>
      </c>
      <c r="L180" s="356">
        <f>K180*(1+'Base Increase'!$A$2)</f>
        <v>21.63</v>
      </c>
      <c r="M180" s="189">
        <f t="shared" si="9"/>
        <v>22</v>
      </c>
      <c r="N180" s="282"/>
      <c r="O180" s="89" t="s">
        <v>443</v>
      </c>
      <c r="P180" s="57" t="s">
        <v>378</v>
      </c>
      <c r="Q180" s="358">
        <v>45870</v>
      </c>
      <c r="R180" s="12" t="s">
        <v>391</v>
      </c>
    </row>
    <row r="181" spans="1:18" x14ac:dyDescent="0.25">
      <c r="A181" s="30" t="s">
        <v>446</v>
      </c>
      <c r="B181" s="89"/>
      <c r="C181" s="96"/>
      <c r="D181" s="218"/>
      <c r="E181" s="29"/>
      <c r="F181" s="29"/>
      <c r="G181" s="29"/>
      <c r="H181" s="355"/>
      <c r="I181" s="355"/>
      <c r="J181" s="355"/>
      <c r="K181" s="355"/>
      <c r="L181" s="355"/>
      <c r="M181" s="355"/>
      <c r="N181" s="29"/>
      <c r="O181" s="89"/>
      <c r="P181" s="89"/>
      <c r="Q181" s="89"/>
      <c r="R181" s="89"/>
    </row>
    <row r="182" spans="1:18" x14ac:dyDescent="0.25">
      <c r="A182" s="155"/>
      <c r="B182" s="156"/>
      <c r="C182" s="156"/>
      <c r="D182" s="219"/>
      <c r="E182" s="153"/>
      <c r="F182" s="153"/>
      <c r="G182" s="153"/>
      <c r="H182" s="153"/>
      <c r="I182" s="153"/>
      <c r="J182" s="153"/>
      <c r="K182" s="153"/>
      <c r="L182" s="153"/>
      <c r="M182" s="153"/>
      <c r="N182" s="153"/>
      <c r="O182" s="155"/>
      <c r="P182" s="155"/>
      <c r="Q182" s="155"/>
      <c r="R182" s="155"/>
    </row>
    <row r="183" spans="1:18" x14ac:dyDescent="0.25">
      <c r="A183" s="93" t="s">
        <v>568</v>
      </c>
      <c r="B183" s="91"/>
      <c r="C183" s="91"/>
      <c r="D183" s="325"/>
      <c r="E183" s="325"/>
      <c r="F183" s="325"/>
      <c r="G183" s="325"/>
      <c r="H183" s="325"/>
      <c r="I183" s="325"/>
      <c r="J183" s="325"/>
      <c r="K183" s="325"/>
      <c r="L183" s="325"/>
      <c r="M183" s="325"/>
      <c r="N183" s="325"/>
      <c r="O183" s="90"/>
      <c r="P183" s="90"/>
      <c r="Q183" s="90"/>
      <c r="R183" s="92"/>
    </row>
    <row r="184" spans="1:18" x14ac:dyDescent="0.25">
      <c r="A184" s="80" t="s">
        <v>34</v>
      </c>
      <c r="B184" s="102"/>
      <c r="C184" s="102">
        <v>30.2</v>
      </c>
      <c r="D184" s="220">
        <v>35</v>
      </c>
      <c r="E184" s="58">
        <v>36</v>
      </c>
      <c r="F184" s="58">
        <v>36.4</v>
      </c>
      <c r="G184" s="356">
        <v>37.5</v>
      </c>
      <c r="H184" s="356">
        <v>41.25</v>
      </c>
      <c r="I184" s="356">
        <v>41.300000000000004</v>
      </c>
      <c r="J184" s="356">
        <v>43.365000000000009</v>
      </c>
      <c r="K184" s="356">
        <v>43</v>
      </c>
      <c r="L184" s="356">
        <f>K184*(1+'Base Increase'!$A$2)</f>
        <v>44.29</v>
      </c>
      <c r="M184" s="189">
        <f t="shared" ref="M184:M187" si="10">MROUND(L184,1)</f>
        <v>44</v>
      </c>
      <c r="N184" s="476" t="s">
        <v>1162</v>
      </c>
      <c r="O184" s="80" t="s">
        <v>5</v>
      </c>
      <c r="P184" s="57" t="s">
        <v>378</v>
      </c>
      <c r="Q184" s="358">
        <v>45870</v>
      </c>
      <c r="R184" s="57" t="s">
        <v>391</v>
      </c>
    </row>
    <row r="185" spans="1:18" x14ac:dyDescent="0.25">
      <c r="A185" s="89" t="s">
        <v>515</v>
      </c>
      <c r="B185" s="96"/>
      <c r="C185" s="96">
        <v>18.2</v>
      </c>
      <c r="D185" s="218">
        <v>22</v>
      </c>
      <c r="E185" s="58">
        <v>23</v>
      </c>
      <c r="F185" s="58">
        <v>23.3</v>
      </c>
      <c r="G185" s="356">
        <v>24</v>
      </c>
      <c r="H185" s="356">
        <v>26.400000000000002</v>
      </c>
      <c r="I185" s="356">
        <v>26.400000000000002</v>
      </c>
      <c r="J185" s="356">
        <v>27.720000000000002</v>
      </c>
      <c r="K185" s="356">
        <v>28</v>
      </c>
      <c r="L185" s="356">
        <f>K185*(1+'Base Increase'!$A$2)</f>
        <v>28.84</v>
      </c>
      <c r="M185" s="189">
        <f t="shared" si="10"/>
        <v>29</v>
      </c>
      <c r="N185" s="476" t="s">
        <v>1162</v>
      </c>
      <c r="O185" s="89" t="s">
        <v>5</v>
      </c>
      <c r="P185" s="57" t="s">
        <v>378</v>
      </c>
      <c r="Q185" s="358">
        <v>45870</v>
      </c>
      <c r="R185" s="12" t="s">
        <v>391</v>
      </c>
    </row>
    <row r="186" spans="1:18" x14ac:dyDescent="0.25">
      <c r="A186" s="89" t="s">
        <v>35</v>
      </c>
      <c r="B186" s="96"/>
      <c r="C186" s="96">
        <v>47.5</v>
      </c>
      <c r="D186" s="218">
        <v>20</v>
      </c>
      <c r="E186" s="58">
        <v>21</v>
      </c>
      <c r="F186" s="58">
        <v>21.3</v>
      </c>
      <c r="G186" s="356">
        <v>21.900000000000002</v>
      </c>
      <c r="H186" s="356">
        <v>24.090000000000003</v>
      </c>
      <c r="I186" s="356">
        <v>24.1</v>
      </c>
      <c r="J186" s="356">
        <v>25.305000000000003</v>
      </c>
      <c r="K186" s="356">
        <v>25</v>
      </c>
      <c r="L186" s="356">
        <f>K186*(1+'Base Increase'!$A$2)</f>
        <v>25.75</v>
      </c>
      <c r="M186" s="189">
        <f t="shared" si="10"/>
        <v>26</v>
      </c>
      <c r="N186" s="476" t="s">
        <v>1162</v>
      </c>
      <c r="O186" s="89" t="s">
        <v>5</v>
      </c>
      <c r="P186" s="57" t="s">
        <v>378</v>
      </c>
      <c r="Q186" s="358">
        <v>45870</v>
      </c>
      <c r="R186" s="12" t="s">
        <v>391</v>
      </c>
    </row>
    <row r="187" spans="1:18" x14ac:dyDescent="0.25">
      <c r="A187" s="89" t="s">
        <v>514</v>
      </c>
      <c r="B187" s="96"/>
      <c r="C187" s="96">
        <v>29.15</v>
      </c>
      <c r="D187" s="218">
        <v>12</v>
      </c>
      <c r="E187" s="58">
        <v>12.4</v>
      </c>
      <c r="F187" s="58">
        <v>12.6</v>
      </c>
      <c r="G187" s="356">
        <v>13</v>
      </c>
      <c r="H187" s="356">
        <v>14.3</v>
      </c>
      <c r="I187" s="356">
        <v>14.3</v>
      </c>
      <c r="J187" s="356">
        <v>15.015000000000001</v>
      </c>
      <c r="K187" s="356">
        <v>15</v>
      </c>
      <c r="L187" s="356">
        <f>K187*(1+'Base Increase'!$A$2)</f>
        <v>15.450000000000001</v>
      </c>
      <c r="M187" s="189">
        <f t="shared" si="10"/>
        <v>15</v>
      </c>
      <c r="N187" s="476" t="s">
        <v>1162</v>
      </c>
      <c r="O187" s="89" t="s">
        <v>5</v>
      </c>
      <c r="P187" s="57" t="s">
        <v>378</v>
      </c>
      <c r="Q187" s="358">
        <v>45870</v>
      </c>
      <c r="R187" s="12" t="s">
        <v>391</v>
      </c>
    </row>
    <row r="188" spans="1:18" s="103" customFormat="1" x14ac:dyDescent="0.25">
      <c r="A188" s="157"/>
      <c r="B188" s="158"/>
      <c r="C188" s="158"/>
      <c r="D188" s="221"/>
      <c r="E188" s="341"/>
      <c r="F188" s="341"/>
      <c r="G188" s="341"/>
      <c r="H188" s="341"/>
      <c r="I188" s="341"/>
      <c r="J188" s="341"/>
      <c r="K188" s="341"/>
      <c r="L188" s="341"/>
      <c r="M188" s="341"/>
      <c r="N188" s="341"/>
      <c r="O188" s="157"/>
      <c r="P188" s="159"/>
      <c r="Q188" s="160"/>
      <c r="R188" s="159"/>
    </row>
    <row r="189" spans="1:18" s="103" customFormat="1" x14ac:dyDescent="0.25">
      <c r="A189" s="93" t="s">
        <v>614</v>
      </c>
      <c r="B189" s="91"/>
      <c r="C189" s="91"/>
      <c r="D189" s="325"/>
      <c r="E189" s="325"/>
      <c r="F189" s="325"/>
      <c r="G189" s="325"/>
      <c r="H189" s="325"/>
      <c r="I189" s="325"/>
      <c r="J189" s="325"/>
      <c r="K189" s="325"/>
      <c r="L189" s="325"/>
      <c r="M189" s="325"/>
      <c r="N189" s="325"/>
      <c r="O189" s="90"/>
      <c r="P189" s="90"/>
      <c r="Q189" s="90"/>
      <c r="R189" s="92"/>
    </row>
    <row r="190" spans="1:18" s="103" customFormat="1" x14ac:dyDescent="0.25">
      <c r="A190" s="80" t="s">
        <v>28</v>
      </c>
      <c r="B190" s="102"/>
      <c r="C190" s="102"/>
      <c r="D190" s="220">
        <v>2.6</v>
      </c>
      <c r="E190" s="58">
        <v>2.7</v>
      </c>
      <c r="F190" s="58">
        <v>2.8000000000000003</v>
      </c>
      <c r="G190" s="356">
        <v>2.9000000000000004</v>
      </c>
      <c r="H190" s="356">
        <v>3.1900000000000008</v>
      </c>
      <c r="I190" s="356">
        <v>3.2</v>
      </c>
      <c r="J190" s="356">
        <v>3.3600000000000003</v>
      </c>
      <c r="K190" s="356">
        <v>3</v>
      </c>
      <c r="L190" s="356">
        <f>K190*(1+'Base Increase'!$A$2)</f>
        <v>3.09</v>
      </c>
      <c r="M190" s="189">
        <f t="shared" ref="M190:M218" si="11">MROUND(L190,1)</f>
        <v>3</v>
      </c>
      <c r="N190" s="476" t="s">
        <v>1163</v>
      </c>
      <c r="O190" s="80" t="s">
        <v>6</v>
      </c>
      <c r="P190" s="57" t="s">
        <v>378</v>
      </c>
      <c r="Q190" s="358">
        <v>45870</v>
      </c>
      <c r="R190" s="57" t="s">
        <v>391</v>
      </c>
    </row>
    <row r="191" spans="1:18" s="103" customFormat="1" x14ac:dyDescent="0.25">
      <c r="A191" s="89" t="s">
        <v>513</v>
      </c>
      <c r="B191" s="96"/>
      <c r="C191" s="96"/>
      <c r="D191" s="218">
        <v>2</v>
      </c>
      <c r="E191" s="58">
        <v>2.1</v>
      </c>
      <c r="F191" s="58">
        <v>2.2000000000000002</v>
      </c>
      <c r="G191" s="356">
        <v>2.3000000000000003</v>
      </c>
      <c r="H191" s="356">
        <v>2.5300000000000007</v>
      </c>
      <c r="I191" s="356">
        <v>2.5</v>
      </c>
      <c r="J191" s="356">
        <v>2.625</v>
      </c>
      <c r="K191" s="356">
        <v>3</v>
      </c>
      <c r="L191" s="356">
        <f>K191*(1+'Base Increase'!$A$2)</f>
        <v>3.09</v>
      </c>
      <c r="M191" s="189">
        <f t="shared" si="11"/>
        <v>3</v>
      </c>
      <c r="N191" s="282"/>
      <c r="O191" s="89" t="s">
        <v>6</v>
      </c>
      <c r="P191" s="57" t="s">
        <v>378</v>
      </c>
      <c r="Q191" s="358">
        <v>45870</v>
      </c>
      <c r="R191" s="12" t="s">
        <v>391</v>
      </c>
    </row>
    <row r="192" spans="1:18" s="103" customFormat="1" x14ac:dyDescent="0.25">
      <c r="A192" s="89" t="s">
        <v>616</v>
      </c>
      <c r="B192" s="96"/>
      <c r="C192" s="96"/>
      <c r="D192" s="218">
        <v>65</v>
      </c>
      <c r="E192" s="58">
        <v>67</v>
      </c>
      <c r="F192" s="58">
        <v>67.699999999999989</v>
      </c>
      <c r="G192" s="356">
        <v>69.7</v>
      </c>
      <c r="H192" s="356">
        <v>76.670000000000016</v>
      </c>
      <c r="I192" s="356">
        <v>76.7</v>
      </c>
      <c r="J192" s="356">
        <v>80.535000000000011</v>
      </c>
      <c r="K192" s="356">
        <v>81</v>
      </c>
      <c r="L192" s="356">
        <f>K192*(1+'Base Increase'!$A$2)</f>
        <v>83.43</v>
      </c>
      <c r="M192" s="189">
        <f t="shared" si="11"/>
        <v>83</v>
      </c>
      <c r="N192" s="282"/>
      <c r="O192" s="89" t="s">
        <v>25</v>
      </c>
      <c r="P192" s="57" t="s">
        <v>378</v>
      </c>
      <c r="Q192" s="358">
        <v>45870</v>
      </c>
      <c r="R192" s="12" t="s">
        <v>391</v>
      </c>
    </row>
    <row r="193" spans="1:18" s="103" customFormat="1" x14ac:dyDescent="0.25">
      <c r="A193" s="89" t="s">
        <v>617</v>
      </c>
      <c r="B193" s="96"/>
      <c r="C193" s="96"/>
      <c r="D193" s="218">
        <v>49.5</v>
      </c>
      <c r="E193" s="58">
        <v>51</v>
      </c>
      <c r="F193" s="58">
        <v>51.6</v>
      </c>
      <c r="G193" s="356">
        <v>53.1</v>
      </c>
      <c r="H193" s="356">
        <v>58.410000000000004</v>
      </c>
      <c r="I193" s="356">
        <v>58.400000000000006</v>
      </c>
      <c r="J193" s="356">
        <v>61.320000000000007</v>
      </c>
      <c r="K193" s="356">
        <v>61</v>
      </c>
      <c r="L193" s="356">
        <f>K193*(1+'Base Increase'!$A$2)</f>
        <v>62.83</v>
      </c>
      <c r="M193" s="189">
        <f t="shared" si="11"/>
        <v>63</v>
      </c>
      <c r="N193" s="282"/>
      <c r="O193" s="89" t="s">
        <v>25</v>
      </c>
      <c r="P193" s="57" t="s">
        <v>378</v>
      </c>
      <c r="Q193" s="358">
        <v>45870</v>
      </c>
      <c r="R193" s="12" t="s">
        <v>391</v>
      </c>
    </row>
    <row r="194" spans="1:18" s="103" customFormat="1" x14ac:dyDescent="0.25">
      <c r="A194" s="89" t="s">
        <v>615</v>
      </c>
      <c r="B194" s="96"/>
      <c r="C194" s="96"/>
      <c r="D194" s="218">
        <v>26</v>
      </c>
      <c r="E194" s="58">
        <v>27</v>
      </c>
      <c r="F194" s="58">
        <v>27.3</v>
      </c>
      <c r="G194" s="356">
        <v>28.1</v>
      </c>
      <c r="H194" s="356">
        <v>30.910000000000004</v>
      </c>
      <c r="I194" s="356">
        <v>30.900000000000002</v>
      </c>
      <c r="J194" s="356">
        <v>32.445</v>
      </c>
      <c r="K194" s="356">
        <v>32</v>
      </c>
      <c r="L194" s="356">
        <f>K194*(1+'Base Increase'!$A$2)</f>
        <v>32.96</v>
      </c>
      <c r="M194" s="189">
        <f t="shared" si="11"/>
        <v>33</v>
      </c>
      <c r="N194" s="282"/>
      <c r="O194" s="89" t="s">
        <v>25</v>
      </c>
      <c r="P194" s="57" t="s">
        <v>378</v>
      </c>
      <c r="Q194" s="358">
        <v>45870</v>
      </c>
      <c r="R194" s="12" t="s">
        <v>391</v>
      </c>
    </row>
    <row r="195" spans="1:18" s="103" customFormat="1" x14ac:dyDescent="0.25">
      <c r="A195" s="89" t="s">
        <v>29</v>
      </c>
      <c r="B195" s="96"/>
      <c r="C195" s="96"/>
      <c r="D195" s="218">
        <v>3.3</v>
      </c>
      <c r="E195" s="58">
        <v>3.4</v>
      </c>
      <c r="F195" s="58">
        <v>3.5</v>
      </c>
      <c r="G195" s="356">
        <v>3.6</v>
      </c>
      <c r="H195" s="356">
        <v>3.9600000000000004</v>
      </c>
      <c r="I195" s="356">
        <v>4</v>
      </c>
      <c r="J195" s="356">
        <v>4.2</v>
      </c>
      <c r="K195" s="356">
        <v>4</v>
      </c>
      <c r="L195" s="356">
        <f>K195*(1+'Base Increase'!$A$2)</f>
        <v>4.12</v>
      </c>
      <c r="M195" s="189">
        <f t="shared" si="11"/>
        <v>4</v>
      </c>
      <c r="N195" s="282"/>
      <c r="O195" s="89" t="s">
        <v>5</v>
      </c>
      <c r="P195" s="57" t="s">
        <v>378</v>
      </c>
      <c r="Q195" s="358">
        <v>45870</v>
      </c>
      <c r="R195" s="12" t="s">
        <v>391</v>
      </c>
    </row>
    <row r="196" spans="1:18" s="103" customFormat="1" x14ac:dyDescent="0.25">
      <c r="A196" s="89" t="s">
        <v>512</v>
      </c>
      <c r="B196" s="96"/>
      <c r="C196" s="96"/>
      <c r="D196" s="218">
        <v>2.6</v>
      </c>
      <c r="E196" s="58">
        <v>2.7</v>
      </c>
      <c r="F196" s="58">
        <v>2.8000000000000003</v>
      </c>
      <c r="G196" s="356">
        <v>2.9000000000000004</v>
      </c>
      <c r="H196" s="356">
        <v>3.1900000000000008</v>
      </c>
      <c r="I196" s="356">
        <v>3.2</v>
      </c>
      <c r="J196" s="356">
        <v>3.3600000000000003</v>
      </c>
      <c r="K196" s="356">
        <v>3</v>
      </c>
      <c r="L196" s="356">
        <f>K196*(1+'Base Increase'!$A$2)</f>
        <v>3.09</v>
      </c>
      <c r="M196" s="189">
        <f t="shared" si="11"/>
        <v>3</v>
      </c>
      <c r="N196" s="282"/>
      <c r="O196" s="89" t="s">
        <v>5</v>
      </c>
      <c r="P196" s="57" t="s">
        <v>378</v>
      </c>
      <c r="Q196" s="358">
        <v>45870</v>
      </c>
      <c r="R196" s="12" t="s">
        <v>391</v>
      </c>
    </row>
    <row r="197" spans="1:18" s="103" customFormat="1" x14ac:dyDescent="0.25">
      <c r="A197" s="89" t="s">
        <v>30</v>
      </c>
      <c r="B197" s="96"/>
      <c r="C197" s="96"/>
      <c r="D197" s="218">
        <v>3.2</v>
      </c>
      <c r="E197" s="58">
        <v>3.3</v>
      </c>
      <c r="F197" s="58">
        <v>3.4</v>
      </c>
      <c r="G197" s="356">
        <v>3.5</v>
      </c>
      <c r="H197" s="356">
        <v>3.8500000000000005</v>
      </c>
      <c r="I197" s="356">
        <v>3.9000000000000004</v>
      </c>
      <c r="J197" s="356">
        <v>4.0950000000000006</v>
      </c>
      <c r="K197" s="356">
        <v>4</v>
      </c>
      <c r="L197" s="356">
        <f>K197*(1+'Base Increase'!$A$2)</f>
        <v>4.12</v>
      </c>
      <c r="M197" s="189">
        <f t="shared" si="11"/>
        <v>4</v>
      </c>
      <c r="N197" s="282"/>
      <c r="O197" s="89" t="s">
        <v>5</v>
      </c>
      <c r="P197" s="57" t="s">
        <v>378</v>
      </c>
      <c r="Q197" s="358">
        <v>45870</v>
      </c>
      <c r="R197" s="12" t="s">
        <v>391</v>
      </c>
    </row>
    <row r="198" spans="1:18" s="103" customFormat="1" x14ac:dyDescent="0.25">
      <c r="A198" s="89" t="s">
        <v>511</v>
      </c>
      <c r="B198" s="96"/>
      <c r="C198" s="96"/>
      <c r="D198" s="218">
        <v>2.6</v>
      </c>
      <c r="E198" s="58">
        <v>2.7</v>
      </c>
      <c r="F198" s="58">
        <v>2.8000000000000003</v>
      </c>
      <c r="G198" s="356">
        <v>2.9000000000000004</v>
      </c>
      <c r="H198" s="356">
        <v>3.1900000000000008</v>
      </c>
      <c r="I198" s="356">
        <v>3.2</v>
      </c>
      <c r="J198" s="356">
        <v>3.3600000000000003</v>
      </c>
      <c r="K198" s="356">
        <v>3</v>
      </c>
      <c r="L198" s="356">
        <f>K198*(1+'Base Increase'!$A$2)</f>
        <v>3.09</v>
      </c>
      <c r="M198" s="189">
        <f t="shared" si="11"/>
        <v>3</v>
      </c>
      <c r="N198" s="282"/>
      <c r="O198" s="89" t="s">
        <v>5</v>
      </c>
      <c r="P198" s="57" t="s">
        <v>378</v>
      </c>
      <c r="Q198" s="358">
        <v>45870</v>
      </c>
      <c r="R198" s="12" t="s">
        <v>391</v>
      </c>
    </row>
    <row r="199" spans="1:18" s="103" customFormat="1" x14ac:dyDescent="0.25">
      <c r="A199" s="89" t="s">
        <v>618</v>
      </c>
      <c r="B199" s="96"/>
      <c r="C199" s="96"/>
      <c r="D199" s="218">
        <v>5.9</v>
      </c>
      <c r="E199" s="58">
        <v>6.1</v>
      </c>
      <c r="F199" s="58">
        <v>6.1999999999999993</v>
      </c>
      <c r="G199" s="356">
        <v>6.4</v>
      </c>
      <c r="H199" s="356">
        <v>7.0400000000000009</v>
      </c>
      <c r="I199" s="356">
        <v>7</v>
      </c>
      <c r="J199" s="356">
        <v>7.3500000000000005</v>
      </c>
      <c r="K199" s="356">
        <v>7</v>
      </c>
      <c r="L199" s="356">
        <f>K199*(1+'Base Increase'!$A$2)</f>
        <v>7.21</v>
      </c>
      <c r="M199" s="189">
        <f t="shared" si="11"/>
        <v>7</v>
      </c>
      <c r="N199" s="282"/>
      <c r="O199" s="89" t="s">
        <v>5</v>
      </c>
      <c r="P199" s="57" t="s">
        <v>378</v>
      </c>
      <c r="Q199" s="358">
        <v>45870</v>
      </c>
      <c r="R199" s="12" t="s">
        <v>391</v>
      </c>
    </row>
    <row r="200" spans="1:18" s="103" customFormat="1" x14ac:dyDescent="0.25">
      <c r="A200" s="89" t="s">
        <v>619</v>
      </c>
      <c r="B200" s="96"/>
      <c r="C200" s="96"/>
      <c r="D200" s="218">
        <v>4.5999999999999996</v>
      </c>
      <c r="E200" s="58">
        <v>4.7</v>
      </c>
      <c r="F200" s="58">
        <v>4.8</v>
      </c>
      <c r="G200" s="356">
        <v>4.9000000000000004</v>
      </c>
      <c r="H200" s="356">
        <v>5.3900000000000006</v>
      </c>
      <c r="I200" s="356">
        <v>5.4</v>
      </c>
      <c r="J200" s="356">
        <v>5.6700000000000008</v>
      </c>
      <c r="K200" s="356">
        <v>6</v>
      </c>
      <c r="L200" s="356">
        <f>K200*(1+'Base Increase'!$A$2)</f>
        <v>6.18</v>
      </c>
      <c r="M200" s="189">
        <f t="shared" si="11"/>
        <v>6</v>
      </c>
      <c r="N200" s="282"/>
      <c r="O200" s="89" t="s">
        <v>5</v>
      </c>
      <c r="P200" s="57" t="s">
        <v>378</v>
      </c>
      <c r="Q200" s="358">
        <v>45870</v>
      </c>
      <c r="R200" s="12" t="s">
        <v>391</v>
      </c>
    </row>
    <row r="201" spans="1:18" s="103" customFormat="1" x14ac:dyDescent="0.25">
      <c r="A201" s="89" t="s">
        <v>31</v>
      </c>
      <c r="B201" s="96"/>
      <c r="C201" s="96"/>
      <c r="D201" s="218">
        <v>5.8</v>
      </c>
      <c r="E201" s="58">
        <v>6</v>
      </c>
      <c r="F201" s="58">
        <v>6.1</v>
      </c>
      <c r="G201" s="356">
        <v>6.3000000000000007</v>
      </c>
      <c r="H201" s="356">
        <v>6.9300000000000015</v>
      </c>
      <c r="I201" s="356">
        <v>6.9</v>
      </c>
      <c r="J201" s="356">
        <v>7.245000000000001</v>
      </c>
      <c r="K201" s="356">
        <v>7</v>
      </c>
      <c r="L201" s="356">
        <f>K201*(1+'Base Increase'!$A$2)</f>
        <v>7.21</v>
      </c>
      <c r="M201" s="189">
        <f t="shared" si="11"/>
        <v>7</v>
      </c>
      <c r="N201" s="282"/>
      <c r="O201" s="89" t="s">
        <v>5</v>
      </c>
      <c r="P201" s="57" t="s">
        <v>378</v>
      </c>
      <c r="Q201" s="358">
        <v>45870</v>
      </c>
      <c r="R201" s="12" t="s">
        <v>391</v>
      </c>
    </row>
    <row r="202" spans="1:18" s="103" customFormat="1" x14ac:dyDescent="0.25">
      <c r="A202" s="89" t="s">
        <v>510</v>
      </c>
      <c r="B202" s="96"/>
      <c r="C202" s="96"/>
      <c r="D202" s="218">
        <v>4.5999999999999996</v>
      </c>
      <c r="E202" s="58">
        <v>4.8</v>
      </c>
      <c r="F202" s="58">
        <v>4.8999999999999995</v>
      </c>
      <c r="G202" s="356">
        <v>5</v>
      </c>
      <c r="H202" s="356">
        <v>5.5</v>
      </c>
      <c r="I202" s="356">
        <v>5.5</v>
      </c>
      <c r="J202" s="356">
        <v>5.7750000000000004</v>
      </c>
      <c r="K202" s="356">
        <v>6</v>
      </c>
      <c r="L202" s="356">
        <f>K202*(1+'Base Increase'!$A$2)</f>
        <v>6.18</v>
      </c>
      <c r="M202" s="189">
        <f t="shared" si="11"/>
        <v>6</v>
      </c>
      <c r="N202" s="282"/>
      <c r="O202" s="89" t="s">
        <v>5</v>
      </c>
      <c r="P202" s="57" t="s">
        <v>378</v>
      </c>
      <c r="Q202" s="358">
        <v>45870</v>
      </c>
      <c r="R202" s="12" t="s">
        <v>391</v>
      </c>
    </row>
    <row r="203" spans="1:18" s="103" customFormat="1" hidden="1" x14ac:dyDescent="0.25">
      <c r="A203" s="89" t="s">
        <v>621</v>
      </c>
      <c r="B203" s="96"/>
      <c r="C203" s="96"/>
      <c r="D203" s="218">
        <v>1.4</v>
      </c>
      <c r="E203" s="58">
        <v>1.5</v>
      </c>
      <c r="F203" s="58">
        <v>1.6</v>
      </c>
      <c r="G203" s="356">
        <v>1.6</v>
      </c>
      <c r="H203" s="356">
        <v>1.7600000000000002</v>
      </c>
      <c r="I203" s="356">
        <v>1.8</v>
      </c>
      <c r="J203" s="356">
        <v>1.8900000000000001</v>
      </c>
      <c r="K203" s="356">
        <v>2</v>
      </c>
      <c r="L203" s="356">
        <f>K203*(1+'Base Increase'!$A$2)</f>
        <v>2.06</v>
      </c>
      <c r="M203" s="189">
        <f t="shared" si="11"/>
        <v>2</v>
      </c>
      <c r="N203" s="282"/>
      <c r="O203" s="89" t="s">
        <v>5</v>
      </c>
      <c r="P203" s="57" t="s">
        <v>378</v>
      </c>
      <c r="Q203" s="358">
        <v>45870</v>
      </c>
      <c r="R203" s="12" t="s">
        <v>391</v>
      </c>
    </row>
    <row r="204" spans="1:18" s="103" customFormat="1" hidden="1" x14ac:dyDescent="0.25">
      <c r="A204" s="89" t="s">
        <v>620</v>
      </c>
      <c r="B204" s="96"/>
      <c r="C204" s="96"/>
      <c r="D204" s="218">
        <v>3.4</v>
      </c>
      <c r="E204" s="58">
        <v>3.5</v>
      </c>
      <c r="F204" s="58">
        <v>3.6</v>
      </c>
      <c r="G204" s="356">
        <v>3.7</v>
      </c>
      <c r="H204" s="356">
        <v>4.07</v>
      </c>
      <c r="I204" s="356">
        <v>4.1000000000000005</v>
      </c>
      <c r="J204" s="356">
        <v>4.3050000000000006</v>
      </c>
      <c r="K204" s="356">
        <v>4</v>
      </c>
      <c r="L204" s="356">
        <f>K204*(1+'Base Increase'!$A$2)</f>
        <v>4.12</v>
      </c>
      <c r="M204" s="189">
        <f t="shared" si="11"/>
        <v>4</v>
      </c>
      <c r="N204" s="282"/>
      <c r="O204" s="89" t="s">
        <v>5</v>
      </c>
      <c r="P204" s="57" t="s">
        <v>378</v>
      </c>
      <c r="Q204" s="358">
        <v>45870</v>
      </c>
      <c r="R204" s="12" t="s">
        <v>391</v>
      </c>
    </row>
    <row r="205" spans="1:18" s="103" customFormat="1" hidden="1" x14ac:dyDescent="0.25">
      <c r="A205" s="89" t="s">
        <v>622</v>
      </c>
      <c r="B205" s="96"/>
      <c r="C205" s="96"/>
      <c r="D205" s="218">
        <v>43</v>
      </c>
      <c r="E205" s="58">
        <v>45</v>
      </c>
      <c r="F205" s="58">
        <v>45.5</v>
      </c>
      <c r="G205" s="356">
        <v>46.900000000000006</v>
      </c>
      <c r="H205" s="356">
        <v>51.590000000000011</v>
      </c>
      <c r="I205" s="356">
        <v>51.6</v>
      </c>
      <c r="J205" s="356">
        <v>54.180000000000007</v>
      </c>
      <c r="K205" s="356">
        <v>54</v>
      </c>
      <c r="L205" s="356">
        <f>K205*(1+'Base Increase'!$A$2)</f>
        <v>55.620000000000005</v>
      </c>
      <c r="M205" s="189">
        <f t="shared" si="11"/>
        <v>56</v>
      </c>
      <c r="N205" s="282"/>
      <c r="O205" s="89" t="s">
        <v>623</v>
      </c>
      <c r="P205" s="57" t="s">
        <v>378</v>
      </c>
      <c r="Q205" s="358">
        <v>45870</v>
      </c>
      <c r="R205" s="12" t="s">
        <v>391</v>
      </c>
    </row>
    <row r="206" spans="1:18" s="103" customFormat="1" hidden="1" x14ac:dyDescent="0.25">
      <c r="A206" s="89" t="s">
        <v>624</v>
      </c>
      <c r="B206" s="96"/>
      <c r="C206" s="96"/>
      <c r="D206" s="218">
        <v>38</v>
      </c>
      <c r="E206" s="58">
        <v>40</v>
      </c>
      <c r="F206" s="58">
        <v>40.4</v>
      </c>
      <c r="G206" s="356">
        <v>41.6</v>
      </c>
      <c r="H206" s="356">
        <v>45.760000000000005</v>
      </c>
      <c r="I206" s="356">
        <v>45.800000000000004</v>
      </c>
      <c r="J206" s="356">
        <v>48.09</v>
      </c>
      <c r="K206" s="356">
        <v>48</v>
      </c>
      <c r="L206" s="356">
        <f>K206*(1+'Base Increase'!$A$2)</f>
        <v>49.44</v>
      </c>
      <c r="M206" s="189">
        <f t="shared" si="11"/>
        <v>49</v>
      </c>
      <c r="N206" s="282"/>
      <c r="O206" s="89" t="s">
        <v>623</v>
      </c>
      <c r="P206" s="57" t="s">
        <v>378</v>
      </c>
      <c r="Q206" s="358">
        <v>45870</v>
      </c>
      <c r="R206" s="12" t="s">
        <v>391</v>
      </c>
    </row>
    <row r="207" spans="1:18" s="103" customFormat="1" hidden="1" x14ac:dyDescent="0.25">
      <c r="A207" s="89" t="s">
        <v>625</v>
      </c>
      <c r="B207" s="96"/>
      <c r="C207" s="96"/>
      <c r="D207" s="218">
        <v>8.8000000000000007</v>
      </c>
      <c r="E207" s="58">
        <v>9.1</v>
      </c>
      <c r="F207" s="58">
        <v>9.1999999999999993</v>
      </c>
      <c r="G207" s="356">
        <v>9.5</v>
      </c>
      <c r="H207" s="356">
        <v>10.450000000000001</v>
      </c>
      <c r="I207" s="356">
        <v>10.5</v>
      </c>
      <c r="J207" s="356">
        <v>11.025</v>
      </c>
      <c r="K207" s="356">
        <v>11</v>
      </c>
      <c r="L207" s="356">
        <f>K207*(1+'Base Increase'!$A$2)</f>
        <v>11.33</v>
      </c>
      <c r="M207" s="189">
        <f t="shared" si="11"/>
        <v>11</v>
      </c>
      <c r="N207" s="282"/>
      <c r="O207" s="89" t="s">
        <v>5</v>
      </c>
      <c r="P207" s="57" t="s">
        <v>378</v>
      </c>
      <c r="Q207" s="358">
        <v>45870</v>
      </c>
      <c r="R207" s="12" t="s">
        <v>391</v>
      </c>
    </row>
    <row r="208" spans="1:18" s="103" customFormat="1" x14ac:dyDescent="0.25">
      <c r="A208" s="89" t="s">
        <v>626</v>
      </c>
      <c r="B208" s="96"/>
      <c r="C208" s="96"/>
      <c r="D208" s="218">
        <v>7.7</v>
      </c>
      <c r="E208" s="58">
        <v>8</v>
      </c>
      <c r="F208" s="58">
        <v>8.1</v>
      </c>
      <c r="G208" s="356">
        <v>8.3000000000000007</v>
      </c>
      <c r="H208" s="356">
        <v>9.1300000000000008</v>
      </c>
      <c r="I208" s="356">
        <v>9.1</v>
      </c>
      <c r="J208" s="356">
        <v>9.5549999999999997</v>
      </c>
      <c r="K208" s="356">
        <v>10</v>
      </c>
      <c r="L208" s="356">
        <f>K208*(1+'Base Increase'!$A$2)</f>
        <v>10.3</v>
      </c>
      <c r="M208" s="189">
        <f t="shared" si="11"/>
        <v>10</v>
      </c>
      <c r="N208" s="282"/>
      <c r="O208" s="89" t="s">
        <v>5</v>
      </c>
      <c r="P208" s="57" t="s">
        <v>378</v>
      </c>
      <c r="Q208" s="358">
        <v>45870</v>
      </c>
      <c r="R208" s="12" t="s">
        <v>391</v>
      </c>
    </row>
    <row r="209" spans="1:18" s="103" customFormat="1" x14ac:dyDescent="0.25">
      <c r="A209" s="89" t="s">
        <v>49</v>
      </c>
      <c r="B209" s="96"/>
      <c r="C209" s="96"/>
      <c r="D209" s="218">
        <v>22</v>
      </c>
      <c r="E209" s="58">
        <v>23</v>
      </c>
      <c r="F209" s="58">
        <v>23.3</v>
      </c>
      <c r="G209" s="356">
        <v>24</v>
      </c>
      <c r="H209" s="356">
        <v>26.400000000000002</v>
      </c>
      <c r="I209" s="356">
        <v>26.400000000000002</v>
      </c>
      <c r="J209" s="356">
        <v>27.720000000000002</v>
      </c>
      <c r="K209" s="356">
        <v>28</v>
      </c>
      <c r="L209" s="356">
        <f>K209*(1+'Base Increase'!$A$2)</f>
        <v>28.84</v>
      </c>
      <c r="M209" s="189">
        <f t="shared" si="11"/>
        <v>29</v>
      </c>
      <c r="N209" s="282"/>
      <c r="O209" s="89" t="s">
        <v>5</v>
      </c>
      <c r="P209" s="57" t="s">
        <v>378</v>
      </c>
      <c r="Q209" s="358">
        <v>45870</v>
      </c>
      <c r="R209" s="12" t="s">
        <v>391</v>
      </c>
    </row>
    <row r="210" spans="1:18" s="103" customFormat="1" x14ac:dyDescent="0.25">
      <c r="A210" s="89" t="s">
        <v>50</v>
      </c>
      <c r="B210" s="96"/>
      <c r="C210" s="96"/>
      <c r="D210" s="218">
        <v>43.5</v>
      </c>
      <c r="E210" s="58">
        <v>45</v>
      </c>
      <c r="F210" s="58">
        <v>45.5</v>
      </c>
      <c r="G210" s="356">
        <v>46.900000000000006</v>
      </c>
      <c r="H210" s="356">
        <v>51.590000000000011</v>
      </c>
      <c r="I210" s="356">
        <v>51.6</v>
      </c>
      <c r="J210" s="356">
        <v>54.180000000000007</v>
      </c>
      <c r="K210" s="356">
        <v>54</v>
      </c>
      <c r="L210" s="356">
        <f>K210*(1+'Base Increase'!$A$2)</f>
        <v>55.620000000000005</v>
      </c>
      <c r="M210" s="189">
        <f t="shared" si="11"/>
        <v>56</v>
      </c>
      <c r="N210" s="282"/>
      <c r="O210" s="89" t="s">
        <v>5</v>
      </c>
      <c r="P210" s="57" t="s">
        <v>378</v>
      </c>
      <c r="Q210" s="358">
        <v>45870</v>
      </c>
      <c r="R210" s="12" t="s">
        <v>391</v>
      </c>
    </row>
    <row r="211" spans="1:18" s="103" customFormat="1" x14ac:dyDescent="0.25">
      <c r="A211" s="89" t="s">
        <v>51</v>
      </c>
      <c r="B211" s="96"/>
      <c r="C211" s="96"/>
      <c r="D211" s="218">
        <v>100</v>
      </c>
      <c r="E211" s="58">
        <v>103</v>
      </c>
      <c r="F211" s="58">
        <v>104.1</v>
      </c>
      <c r="G211" s="356">
        <v>107.2</v>
      </c>
      <c r="H211" s="356">
        <v>117.92000000000002</v>
      </c>
      <c r="I211" s="356">
        <v>117.9</v>
      </c>
      <c r="J211" s="356">
        <v>123.79500000000002</v>
      </c>
      <c r="K211" s="356">
        <v>124</v>
      </c>
      <c r="L211" s="356">
        <f>K211*(1+'Base Increase'!$A$2)</f>
        <v>127.72</v>
      </c>
      <c r="M211" s="189">
        <f t="shared" si="11"/>
        <v>128</v>
      </c>
      <c r="N211" s="282"/>
      <c r="O211" s="89" t="s">
        <v>5</v>
      </c>
      <c r="P211" s="57" t="s">
        <v>378</v>
      </c>
      <c r="Q211" s="358">
        <v>45870</v>
      </c>
      <c r="R211" s="12" t="s">
        <v>391</v>
      </c>
    </row>
    <row r="212" spans="1:18" s="103" customFormat="1" x14ac:dyDescent="0.25">
      <c r="A212" s="89" t="s">
        <v>9</v>
      </c>
      <c r="B212" s="96"/>
      <c r="C212" s="96"/>
      <c r="D212" s="218">
        <v>13.6</v>
      </c>
      <c r="E212" s="58">
        <v>14</v>
      </c>
      <c r="F212" s="58">
        <v>14.2</v>
      </c>
      <c r="G212" s="356">
        <v>14.600000000000001</v>
      </c>
      <c r="H212" s="356">
        <v>16.060000000000002</v>
      </c>
      <c r="I212" s="356">
        <v>16.100000000000001</v>
      </c>
      <c r="J212" s="356">
        <v>16.905000000000001</v>
      </c>
      <c r="K212" s="356">
        <v>17</v>
      </c>
      <c r="L212" s="356">
        <f>K212*(1+'Base Increase'!$A$2)</f>
        <v>17.510000000000002</v>
      </c>
      <c r="M212" s="189">
        <f t="shared" si="11"/>
        <v>18</v>
      </c>
      <c r="N212" s="282"/>
      <c r="O212" s="89" t="s">
        <v>5</v>
      </c>
      <c r="P212" s="57" t="s">
        <v>378</v>
      </c>
      <c r="Q212" s="358">
        <v>45870</v>
      </c>
      <c r="R212" s="12" t="s">
        <v>391</v>
      </c>
    </row>
    <row r="213" spans="1:18" s="103" customFormat="1" x14ac:dyDescent="0.25">
      <c r="A213" s="89" t="s">
        <v>32</v>
      </c>
      <c r="B213" s="96"/>
      <c r="C213" s="96"/>
      <c r="D213" s="218">
        <v>31.5</v>
      </c>
      <c r="E213" s="58">
        <v>32.5</v>
      </c>
      <c r="F213" s="58">
        <v>32.9</v>
      </c>
      <c r="G213" s="356">
        <v>33.9</v>
      </c>
      <c r="H213" s="356">
        <v>37.29</v>
      </c>
      <c r="I213" s="356">
        <v>37.300000000000004</v>
      </c>
      <c r="J213" s="356">
        <v>39.165000000000006</v>
      </c>
      <c r="K213" s="356">
        <v>39</v>
      </c>
      <c r="L213" s="356">
        <f>K213*(1+'Base Increase'!$A$2)</f>
        <v>40.17</v>
      </c>
      <c r="M213" s="189">
        <f t="shared" si="11"/>
        <v>40</v>
      </c>
      <c r="N213" s="282"/>
      <c r="O213" s="89" t="s">
        <v>5</v>
      </c>
      <c r="P213" s="57" t="s">
        <v>378</v>
      </c>
      <c r="Q213" s="358">
        <v>45870</v>
      </c>
      <c r="R213" s="12" t="s">
        <v>391</v>
      </c>
    </row>
    <row r="214" spans="1:18" s="103" customFormat="1" x14ac:dyDescent="0.25">
      <c r="A214" s="89" t="s">
        <v>509</v>
      </c>
      <c r="B214" s="96"/>
      <c r="C214" s="96"/>
      <c r="D214" s="218">
        <v>18.8</v>
      </c>
      <c r="E214" s="58">
        <v>19.399999999999999</v>
      </c>
      <c r="F214" s="58">
        <v>19.600000000000001</v>
      </c>
      <c r="G214" s="356">
        <v>20.200000000000003</v>
      </c>
      <c r="H214" s="356">
        <v>22.220000000000006</v>
      </c>
      <c r="I214" s="356">
        <v>22.200000000000003</v>
      </c>
      <c r="J214" s="356">
        <v>23.310000000000002</v>
      </c>
      <c r="K214" s="356">
        <v>23</v>
      </c>
      <c r="L214" s="356">
        <f>K214*(1+'Base Increase'!$A$2)</f>
        <v>23.69</v>
      </c>
      <c r="M214" s="189">
        <f t="shared" si="11"/>
        <v>24</v>
      </c>
      <c r="N214" s="282"/>
      <c r="O214" s="89" t="s">
        <v>5</v>
      </c>
      <c r="P214" s="57" t="s">
        <v>378</v>
      </c>
      <c r="Q214" s="358">
        <v>45870</v>
      </c>
      <c r="R214" s="12" t="s">
        <v>391</v>
      </c>
    </row>
    <row r="215" spans="1:18" s="103" customFormat="1" x14ac:dyDescent="0.25">
      <c r="A215" s="89" t="s">
        <v>33</v>
      </c>
      <c r="B215" s="96"/>
      <c r="C215" s="96"/>
      <c r="D215" s="218">
        <v>52</v>
      </c>
      <c r="E215" s="58">
        <v>54</v>
      </c>
      <c r="F215" s="58">
        <v>54.6</v>
      </c>
      <c r="G215" s="356">
        <v>56.2</v>
      </c>
      <c r="H215" s="356">
        <v>61.820000000000007</v>
      </c>
      <c r="I215" s="356">
        <v>61.800000000000004</v>
      </c>
      <c r="J215" s="356">
        <v>64.89</v>
      </c>
      <c r="K215" s="356">
        <v>65</v>
      </c>
      <c r="L215" s="356">
        <f>K215*(1+'Base Increase'!$A$2)</f>
        <v>66.95</v>
      </c>
      <c r="M215" s="189">
        <f t="shared" si="11"/>
        <v>67</v>
      </c>
      <c r="N215" s="282"/>
      <c r="O215" s="89" t="s">
        <v>5</v>
      </c>
      <c r="P215" s="57" t="s">
        <v>378</v>
      </c>
      <c r="Q215" s="358">
        <v>45870</v>
      </c>
      <c r="R215" s="12" t="s">
        <v>391</v>
      </c>
    </row>
    <row r="216" spans="1:18" s="103" customFormat="1" x14ac:dyDescent="0.25">
      <c r="A216" s="89" t="s">
        <v>508</v>
      </c>
      <c r="B216" s="96"/>
      <c r="C216" s="96"/>
      <c r="D216" s="218">
        <v>50</v>
      </c>
      <c r="E216" s="58">
        <v>52</v>
      </c>
      <c r="F216" s="58">
        <v>52.6</v>
      </c>
      <c r="G216" s="356">
        <v>54.2</v>
      </c>
      <c r="H216" s="356">
        <v>59.620000000000005</v>
      </c>
      <c r="I216" s="356">
        <v>59.6</v>
      </c>
      <c r="J216" s="356">
        <v>62.580000000000005</v>
      </c>
      <c r="K216" s="356">
        <v>63</v>
      </c>
      <c r="L216" s="356">
        <f>K216*(1+'Base Increase'!$A$2)</f>
        <v>64.89</v>
      </c>
      <c r="M216" s="189">
        <f t="shared" si="11"/>
        <v>65</v>
      </c>
      <c r="N216" s="282"/>
      <c r="O216" s="89" t="s">
        <v>5</v>
      </c>
      <c r="P216" s="57" t="s">
        <v>378</v>
      </c>
      <c r="Q216" s="358">
        <v>45870</v>
      </c>
      <c r="R216" s="12" t="s">
        <v>391</v>
      </c>
    </row>
    <row r="217" spans="1:18" s="103" customFormat="1" x14ac:dyDescent="0.25">
      <c r="A217" s="89" t="s">
        <v>627</v>
      </c>
      <c r="B217" s="96"/>
      <c r="C217" s="96"/>
      <c r="D217" s="218">
        <v>3.85</v>
      </c>
      <c r="E217" s="58">
        <v>4</v>
      </c>
      <c r="F217" s="58">
        <v>4.0999999999999996</v>
      </c>
      <c r="G217" s="356">
        <v>4.2</v>
      </c>
      <c r="H217" s="356">
        <v>4.620000000000001</v>
      </c>
      <c r="I217" s="356">
        <v>4.6000000000000005</v>
      </c>
      <c r="J217" s="356">
        <v>4.830000000000001</v>
      </c>
      <c r="K217" s="356">
        <v>5</v>
      </c>
      <c r="L217" s="356">
        <f>K217*(1+'Base Increase'!$A$2)</f>
        <v>5.15</v>
      </c>
      <c r="M217" s="189">
        <f t="shared" si="11"/>
        <v>5</v>
      </c>
      <c r="N217" s="282"/>
      <c r="O217" s="89" t="s">
        <v>628</v>
      </c>
      <c r="P217" s="57" t="s">
        <v>378</v>
      </c>
      <c r="Q217" s="358">
        <v>45870</v>
      </c>
      <c r="R217" s="12" t="s">
        <v>391</v>
      </c>
    </row>
    <row r="218" spans="1:18" s="103" customFormat="1" x14ac:dyDescent="0.25">
      <c r="A218" s="89" t="s">
        <v>629</v>
      </c>
      <c r="B218" s="96"/>
      <c r="C218" s="96"/>
      <c r="D218" s="218">
        <v>2.6</v>
      </c>
      <c r="E218" s="58">
        <v>2.7</v>
      </c>
      <c r="F218" s="58">
        <v>2.8000000000000003</v>
      </c>
      <c r="G218" s="356">
        <v>2.9000000000000004</v>
      </c>
      <c r="H218" s="356">
        <v>3.1900000000000008</v>
      </c>
      <c r="I218" s="356">
        <v>3.2</v>
      </c>
      <c r="J218" s="356">
        <v>3.3600000000000003</v>
      </c>
      <c r="K218" s="356">
        <v>3</v>
      </c>
      <c r="L218" s="356">
        <f>K218*(1+'Base Increase'!$A$2)</f>
        <v>3.09</v>
      </c>
      <c r="M218" s="189">
        <f t="shared" si="11"/>
        <v>3</v>
      </c>
      <c r="N218" s="282"/>
      <c r="O218" s="89" t="s">
        <v>630</v>
      </c>
      <c r="P218" s="57" t="s">
        <v>378</v>
      </c>
      <c r="Q218" s="358">
        <v>45870</v>
      </c>
      <c r="R218" s="12" t="s">
        <v>391</v>
      </c>
    </row>
    <row r="219" spans="1:18" s="103" customFormat="1" x14ac:dyDescent="0.25">
      <c r="A219" s="89" t="s">
        <v>11</v>
      </c>
      <c r="B219" s="96"/>
      <c r="C219" s="96"/>
      <c r="D219" s="218"/>
      <c r="E219" s="29"/>
      <c r="F219" s="29"/>
      <c r="G219" s="29"/>
      <c r="H219" s="355"/>
      <c r="I219" s="355"/>
      <c r="J219" s="355"/>
      <c r="K219" s="355"/>
      <c r="L219" s="355"/>
      <c r="M219" s="355"/>
      <c r="N219" s="29"/>
      <c r="O219" s="89"/>
      <c r="P219" s="12"/>
      <c r="Q219" s="97"/>
      <c r="R219" s="12"/>
    </row>
    <row r="220" spans="1:18" s="103" customFormat="1" x14ac:dyDescent="0.25">
      <c r="B220" s="96"/>
      <c r="C220" s="96"/>
      <c r="D220" s="218"/>
      <c r="E220" s="29"/>
      <c r="F220" s="29"/>
      <c r="G220" s="29"/>
      <c r="H220" s="355"/>
      <c r="I220" s="355"/>
      <c r="J220" s="355"/>
      <c r="K220" s="355"/>
      <c r="L220" s="355"/>
      <c r="M220" s="355"/>
      <c r="N220" s="29"/>
      <c r="O220" s="89"/>
      <c r="P220" s="89"/>
      <c r="Q220" s="97"/>
      <c r="R220" s="97"/>
    </row>
    <row r="221" spans="1:18" x14ac:dyDescent="0.25">
      <c r="A221" s="210" t="s">
        <v>52</v>
      </c>
      <c r="B221" s="211"/>
      <c r="C221" s="211"/>
      <c r="D221" s="325"/>
      <c r="E221" s="325"/>
      <c r="F221" s="325"/>
      <c r="G221" s="325"/>
      <c r="H221" s="325"/>
      <c r="I221" s="325"/>
      <c r="J221" s="325"/>
      <c r="K221" s="325"/>
      <c r="L221" s="325"/>
      <c r="M221" s="325"/>
      <c r="N221" s="325"/>
      <c r="O221" s="212"/>
      <c r="P221" s="212"/>
      <c r="Q221" s="212"/>
      <c r="R221" s="213"/>
    </row>
    <row r="222" spans="1:18" ht="25.5" x14ac:dyDescent="0.25">
      <c r="A222" s="100" t="s">
        <v>28</v>
      </c>
      <c r="B222" s="101"/>
      <c r="C222" s="101">
        <v>3</v>
      </c>
      <c r="D222" s="58">
        <v>2.6</v>
      </c>
      <c r="E222" s="58">
        <v>2.7</v>
      </c>
      <c r="F222" s="58">
        <v>2.8000000000000003</v>
      </c>
      <c r="G222" s="356">
        <v>2.9000000000000004</v>
      </c>
      <c r="H222" s="356">
        <v>3.1900000000000008</v>
      </c>
      <c r="I222" s="356">
        <v>3.2</v>
      </c>
      <c r="J222" s="356">
        <v>3.3600000000000003</v>
      </c>
      <c r="K222" s="356">
        <v>3</v>
      </c>
      <c r="L222" s="356">
        <f>K222*(1+'Base Increase'!$A$2)</f>
        <v>3.09</v>
      </c>
      <c r="M222" s="189">
        <f>MROUND(L222,1)</f>
        <v>3</v>
      </c>
      <c r="N222" s="353" t="s">
        <v>1164</v>
      </c>
      <c r="O222" s="80" t="s">
        <v>6</v>
      </c>
      <c r="P222" s="57" t="s">
        <v>378</v>
      </c>
      <c r="Q222" s="358">
        <v>45870</v>
      </c>
      <c r="R222" s="57" t="s">
        <v>391</v>
      </c>
    </row>
    <row r="223" spans="1:18" x14ac:dyDescent="0.25">
      <c r="A223" s="98" t="s">
        <v>513</v>
      </c>
      <c r="B223" s="99"/>
      <c r="C223" s="99">
        <v>2.2999999999999998</v>
      </c>
      <c r="D223" s="29">
        <v>2</v>
      </c>
      <c r="E223" s="58">
        <v>2.1</v>
      </c>
      <c r="F223" s="58">
        <v>2.2000000000000002</v>
      </c>
      <c r="G223" s="356">
        <v>2.3000000000000003</v>
      </c>
      <c r="H223" s="356">
        <v>2.5300000000000007</v>
      </c>
      <c r="I223" s="356">
        <v>2.5</v>
      </c>
      <c r="J223" s="356">
        <v>2.625</v>
      </c>
      <c r="K223" s="356">
        <v>3</v>
      </c>
      <c r="L223" s="356">
        <f>K223*(1+'Base Increase'!$A$2)</f>
        <v>3.09</v>
      </c>
      <c r="M223" s="189">
        <f t="shared" ref="M223:M239" si="12">MROUND(L223,1)</f>
        <v>3</v>
      </c>
      <c r="N223" s="282"/>
      <c r="O223" s="89" t="s">
        <v>6</v>
      </c>
      <c r="P223" s="57" t="s">
        <v>378</v>
      </c>
      <c r="Q223" s="358">
        <v>45870</v>
      </c>
      <c r="R223" s="12" t="s">
        <v>391</v>
      </c>
    </row>
    <row r="224" spans="1:18" x14ac:dyDescent="0.25">
      <c r="A224" s="98" t="s">
        <v>29</v>
      </c>
      <c r="B224" s="99"/>
      <c r="C224" s="99">
        <v>3.2</v>
      </c>
      <c r="D224" s="29">
        <v>3.3</v>
      </c>
      <c r="E224" s="58">
        <v>3.4</v>
      </c>
      <c r="F224" s="58">
        <v>3.5</v>
      </c>
      <c r="G224" s="356">
        <v>3.6</v>
      </c>
      <c r="H224" s="356">
        <v>3.9600000000000004</v>
      </c>
      <c r="I224" s="356">
        <v>4</v>
      </c>
      <c r="J224" s="356">
        <v>4.2</v>
      </c>
      <c r="K224" s="356">
        <v>4</v>
      </c>
      <c r="L224" s="356">
        <f>K224*(1+'Base Increase'!$A$2)</f>
        <v>4.12</v>
      </c>
      <c r="M224" s="189">
        <f t="shared" si="12"/>
        <v>4</v>
      </c>
      <c r="N224" s="282"/>
      <c r="O224" s="89" t="s">
        <v>5</v>
      </c>
      <c r="P224" s="57" t="s">
        <v>378</v>
      </c>
      <c r="Q224" s="358">
        <v>45870</v>
      </c>
      <c r="R224" s="12" t="s">
        <v>391</v>
      </c>
    </row>
    <row r="225" spans="1:18" x14ac:dyDescent="0.25">
      <c r="A225" s="98" t="s">
        <v>512</v>
      </c>
      <c r="B225" s="99"/>
      <c r="C225" s="99">
        <v>2.5</v>
      </c>
      <c r="D225" s="29">
        <v>2.6</v>
      </c>
      <c r="E225" s="58">
        <v>2.7</v>
      </c>
      <c r="F225" s="58">
        <v>2.8000000000000003</v>
      </c>
      <c r="G225" s="356">
        <v>2.9000000000000004</v>
      </c>
      <c r="H225" s="356">
        <v>3.1900000000000008</v>
      </c>
      <c r="I225" s="356">
        <v>3.2</v>
      </c>
      <c r="J225" s="356">
        <v>3.3600000000000003</v>
      </c>
      <c r="K225" s="356">
        <v>3</v>
      </c>
      <c r="L225" s="356">
        <f>K225*(1+'Base Increase'!$A$2)</f>
        <v>3.09</v>
      </c>
      <c r="M225" s="189">
        <f t="shared" si="12"/>
        <v>3</v>
      </c>
      <c r="N225" s="282"/>
      <c r="O225" s="89" t="s">
        <v>5</v>
      </c>
      <c r="P225" s="57" t="s">
        <v>378</v>
      </c>
      <c r="Q225" s="358">
        <v>45870</v>
      </c>
      <c r="R225" s="12" t="s">
        <v>391</v>
      </c>
    </row>
    <row r="226" spans="1:18" x14ac:dyDescent="0.25">
      <c r="A226" s="98" t="s">
        <v>30</v>
      </c>
      <c r="B226" s="99"/>
      <c r="C226" s="99">
        <v>3.2</v>
      </c>
      <c r="D226" s="29">
        <v>3.2</v>
      </c>
      <c r="E226" s="58">
        <v>3.3</v>
      </c>
      <c r="F226" s="58">
        <v>3.4</v>
      </c>
      <c r="G226" s="356">
        <v>3.5</v>
      </c>
      <c r="H226" s="356">
        <v>3.8500000000000005</v>
      </c>
      <c r="I226" s="356">
        <v>3.9000000000000004</v>
      </c>
      <c r="J226" s="356">
        <v>4.0950000000000006</v>
      </c>
      <c r="K226" s="356">
        <v>4</v>
      </c>
      <c r="L226" s="356">
        <f>K226*(1+'Base Increase'!$A$2)</f>
        <v>4.12</v>
      </c>
      <c r="M226" s="189">
        <f t="shared" si="12"/>
        <v>4</v>
      </c>
      <c r="N226" s="282"/>
      <c r="O226" s="89" t="s">
        <v>5</v>
      </c>
      <c r="P226" s="57" t="s">
        <v>378</v>
      </c>
      <c r="Q226" s="358">
        <v>45870</v>
      </c>
      <c r="R226" s="12" t="s">
        <v>391</v>
      </c>
    </row>
    <row r="227" spans="1:18" x14ac:dyDescent="0.25">
      <c r="A227" s="98" t="s">
        <v>511</v>
      </c>
      <c r="B227" s="99"/>
      <c r="C227" s="99">
        <v>2.5</v>
      </c>
      <c r="D227" s="29">
        <v>2.6</v>
      </c>
      <c r="E227" s="58">
        <v>2.7</v>
      </c>
      <c r="F227" s="58">
        <v>2.8000000000000003</v>
      </c>
      <c r="G227" s="356">
        <v>2.9000000000000004</v>
      </c>
      <c r="H227" s="356">
        <v>3.1900000000000008</v>
      </c>
      <c r="I227" s="356">
        <v>3.2</v>
      </c>
      <c r="J227" s="356">
        <v>3.3600000000000003</v>
      </c>
      <c r="K227" s="356">
        <v>3</v>
      </c>
      <c r="L227" s="356">
        <f>K227*(1+'Base Increase'!$A$2)</f>
        <v>3.09</v>
      </c>
      <c r="M227" s="189">
        <f t="shared" si="12"/>
        <v>3</v>
      </c>
      <c r="N227" s="282"/>
      <c r="O227" s="89" t="s">
        <v>5</v>
      </c>
      <c r="P227" s="57" t="s">
        <v>378</v>
      </c>
      <c r="Q227" s="358">
        <v>45870</v>
      </c>
      <c r="R227" s="12" t="s">
        <v>391</v>
      </c>
    </row>
    <row r="228" spans="1:18" x14ac:dyDescent="0.25">
      <c r="A228" s="98" t="s">
        <v>31</v>
      </c>
      <c r="B228" s="99"/>
      <c r="C228" s="99">
        <v>5.6</v>
      </c>
      <c r="D228" s="29">
        <v>5.8</v>
      </c>
      <c r="E228" s="58">
        <v>6</v>
      </c>
      <c r="F228" s="58">
        <v>6.1</v>
      </c>
      <c r="G228" s="356">
        <v>6.3000000000000007</v>
      </c>
      <c r="H228" s="356">
        <v>6.9300000000000015</v>
      </c>
      <c r="I228" s="356">
        <v>6.9</v>
      </c>
      <c r="J228" s="356">
        <v>7.245000000000001</v>
      </c>
      <c r="K228" s="356">
        <v>7</v>
      </c>
      <c r="L228" s="356">
        <f>K228*(1+'Base Increase'!$A$2)</f>
        <v>7.21</v>
      </c>
      <c r="M228" s="189">
        <f t="shared" si="12"/>
        <v>7</v>
      </c>
      <c r="N228" s="282"/>
      <c r="O228" s="89" t="s">
        <v>5</v>
      </c>
      <c r="P228" s="57" t="s">
        <v>378</v>
      </c>
      <c r="Q228" s="358">
        <v>45870</v>
      </c>
      <c r="R228" s="12" t="s">
        <v>391</v>
      </c>
    </row>
    <row r="229" spans="1:18" x14ac:dyDescent="0.25">
      <c r="A229" s="98" t="s">
        <v>510</v>
      </c>
      <c r="B229" s="99"/>
      <c r="C229" s="99">
        <v>4.25</v>
      </c>
      <c r="D229" s="29">
        <v>4.5999999999999996</v>
      </c>
      <c r="E229" s="58">
        <v>4.8</v>
      </c>
      <c r="F229" s="58">
        <v>4.8999999999999995</v>
      </c>
      <c r="G229" s="356">
        <v>5</v>
      </c>
      <c r="H229" s="356">
        <v>5.5</v>
      </c>
      <c r="I229" s="356">
        <v>5.5</v>
      </c>
      <c r="J229" s="356">
        <v>5.7750000000000004</v>
      </c>
      <c r="K229" s="356">
        <v>6</v>
      </c>
      <c r="L229" s="356">
        <f>K229*(1+'Base Increase'!$A$2)</f>
        <v>6.18</v>
      </c>
      <c r="M229" s="189">
        <f t="shared" si="12"/>
        <v>6</v>
      </c>
      <c r="N229" s="282"/>
      <c r="O229" s="89" t="s">
        <v>5</v>
      </c>
      <c r="P229" s="57" t="s">
        <v>378</v>
      </c>
      <c r="Q229" s="358">
        <v>45870</v>
      </c>
      <c r="R229" s="12" t="s">
        <v>391</v>
      </c>
    </row>
    <row r="230" spans="1:18" hidden="1" x14ac:dyDescent="0.25">
      <c r="A230" s="98" t="s">
        <v>53</v>
      </c>
      <c r="B230" s="99"/>
      <c r="C230" s="99">
        <v>73.2</v>
      </c>
      <c r="D230" s="29">
        <v>75</v>
      </c>
      <c r="E230" s="58">
        <v>78</v>
      </c>
      <c r="F230" s="58">
        <v>78.8</v>
      </c>
      <c r="G230" s="356">
        <v>81.2</v>
      </c>
      <c r="H230" s="356">
        <v>89.320000000000007</v>
      </c>
      <c r="I230" s="356">
        <v>89.300000000000011</v>
      </c>
      <c r="J230" s="356">
        <v>93.765000000000015</v>
      </c>
      <c r="K230" s="356">
        <v>94</v>
      </c>
      <c r="L230" s="356">
        <f>K230*(1+'Base Increase'!$A$2)</f>
        <v>96.820000000000007</v>
      </c>
      <c r="M230" s="189">
        <f t="shared" si="12"/>
        <v>97</v>
      </c>
      <c r="N230" s="282"/>
      <c r="O230" s="89" t="s">
        <v>54</v>
      </c>
      <c r="P230" s="57" t="s">
        <v>378</v>
      </c>
      <c r="Q230" s="358">
        <v>45870</v>
      </c>
      <c r="R230" s="12" t="s">
        <v>391</v>
      </c>
    </row>
    <row r="231" spans="1:18" x14ac:dyDescent="0.25">
      <c r="A231" s="98" t="s">
        <v>7</v>
      </c>
      <c r="B231" s="99"/>
      <c r="C231" s="99">
        <v>7.45</v>
      </c>
      <c r="D231" s="29">
        <v>7.7</v>
      </c>
      <c r="E231" s="58">
        <v>8</v>
      </c>
      <c r="F231" s="58">
        <v>8.1</v>
      </c>
      <c r="G231" s="356">
        <v>8.3000000000000007</v>
      </c>
      <c r="H231" s="356">
        <v>9.1300000000000008</v>
      </c>
      <c r="I231" s="356">
        <v>9.1</v>
      </c>
      <c r="J231" s="356">
        <v>9.5549999999999997</v>
      </c>
      <c r="K231" s="356">
        <v>10</v>
      </c>
      <c r="L231" s="356">
        <f>K231*(1+'Base Increase'!$A$2)</f>
        <v>10.3</v>
      </c>
      <c r="M231" s="189">
        <f t="shared" si="12"/>
        <v>10</v>
      </c>
      <c r="N231" s="282"/>
      <c r="O231" s="89" t="s">
        <v>5</v>
      </c>
      <c r="P231" s="57" t="s">
        <v>378</v>
      </c>
      <c r="Q231" s="358">
        <v>45870</v>
      </c>
      <c r="R231" s="12" t="s">
        <v>391</v>
      </c>
    </row>
    <row r="232" spans="1:18" x14ac:dyDescent="0.25">
      <c r="A232" s="98" t="s">
        <v>49</v>
      </c>
      <c r="B232" s="99"/>
      <c r="C232" s="99">
        <v>21.15</v>
      </c>
      <c r="D232" s="29">
        <v>22</v>
      </c>
      <c r="E232" s="58">
        <v>23</v>
      </c>
      <c r="F232" s="58">
        <v>23.3</v>
      </c>
      <c r="G232" s="356">
        <v>24</v>
      </c>
      <c r="H232" s="356">
        <v>26.400000000000002</v>
      </c>
      <c r="I232" s="356">
        <v>26.400000000000002</v>
      </c>
      <c r="J232" s="356">
        <v>27.720000000000002</v>
      </c>
      <c r="K232" s="356">
        <v>28</v>
      </c>
      <c r="L232" s="356">
        <f>K232*(1+'Base Increase'!$A$2)</f>
        <v>28.84</v>
      </c>
      <c r="M232" s="189">
        <f t="shared" si="12"/>
        <v>29</v>
      </c>
      <c r="N232" s="282"/>
      <c r="O232" s="89" t="s">
        <v>5</v>
      </c>
      <c r="P232" s="57" t="s">
        <v>378</v>
      </c>
      <c r="Q232" s="358">
        <v>45870</v>
      </c>
      <c r="R232" s="12" t="s">
        <v>391</v>
      </c>
    </row>
    <row r="233" spans="1:18" x14ac:dyDescent="0.25">
      <c r="A233" s="98" t="s">
        <v>50</v>
      </c>
      <c r="B233" s="99"/>
      <c r="C233" s="99">
        <v>42.15</v>
      </c>
      <c r="D233" s="29">
        <v>43.5</v>
      </c>
      <c r="E233" s="58">
        <v>45</v>
      </c>
      <c r="F233" s="58">
        <v>45.5</v>
      </c>
      <c r="G233" s="356">
        <v>46.900000000000006</v>
      </c>
      <c r="H233" s="356">
        <v>51.590000000000011</v>
      </c>
      <c r="I233" s="356">
        <v>51.6</v>
      </c>
      <c r="J233" s="356">
        <v>54.180000000000007</v>
      </c>
      <c r="K233" s="356">
        <v>54</v>
      </c>
      <c r="L233" s="356">
        <f>K233*(1+'Base Increase'!$A$2)</f>
        <v>55.620000000000005</v>
      </c>
      <c r="M233" s="189">
        <f t="shared" si="12"/>
        <v>56</v>
      </c>
      <c r="N233" s="282"/>
      <c r="O233" s="89" t="s">
        <v>5</v>
      </c>
      <c r="P233" s="57" t="s">
        <v>378</v>
      </c>
      <c r="Q233" s="358">
        <v>45870</v>
      </c>
      <c r="R233" s="12" t="s">
        <v>391</v>
      </c>
    </row>
    <row r="234" spans="1:18" x14ac:dyDescent="0.25">
      <c r="A234" s="98" t="s">
        <v>51</v>
      </c>
      <c r="B234" s="99"/>
      <c r="C234" s="99">
        <v>96.85</v>
      </c>
      <c r="D234" s="29">
        <v>100</v>
      </c>
      <c r="E234" s="58">
        <v>103</v>
      </c>
      <c r="F234" s="58">
        <v>104.1</v>
      </c>
      <c r="G234" s="356">
        <v>107.2</v>
      </c>
      <c r="H234" s="356">
        <v>117.92000000000002</v>
      </c>
      <c r="I234" s="356">
        <v>117.9</v>
      </c>
      <c r="J234" s="356">
        <v>123.79500000000002</v>
      </c>
      <c r="K234" s="356">
        <v>124</v>
      </c>
      <c r="L234" s="356">
        <f>K234*(1+'Base Increase'!$A$2)</f>
        <v>127.72</v>
      </c>
      <c r="M234" s="189">
        <f t="shared" si="12"/>
        <v>128</v>
      </c>
      <c r="N234" s="282"/>
      <c r="O234" s="89" t="s">
        <v>5</v>
      </c>
      <c r="P234" s="57" t="s">
        <v>378</v>
      </c>
      <c r="Q234" s="358">
        <v>45870</v>
      </c>
      <c r="R234" s="12" t="s">
        <v>391</v>
      </c>
    </row>
    <row r="235" spans="1:18" x14ac:dyDescent="0.25">
      <c r="A235" s="98" t="s">
        <v>9</v>
      </c>
      <c r="B235" s="99"/>
      <c r="C235" s="99">
        <v>13.1</v>
      </c>
      <c r="D235" s="29">
        <v>13.6</v>
      </c>
      <c r="E235" s="58">
        <v>14</v>
      </c>
      <c r="F235" s="58">
        <v>14.2</v>
      </c>
      <c r="G235" s="356">
        <v>14.600000000000001</v>
      </c>
      <c r="H235" s="356">
        <v>16.060000000000002</v>
      </c>
      <c r="I235" s="356">
        <v>16.100000000000001</v>
      </c>
      <c r="J235" s="356">
        <v>16.905000000000001</v>
      </c>
      <c r="K235" s="356">
        <v>17</v>
      </c>
      <c r="L235" s="356">
        <f>K235*(1+'Base Increase'!$A$2)</f>
        <v>17.510000000000002</v>
      </c>
      <c r="M235" s="189">
        <f t="shared" si="12"/>
        <v>18</v>
      </c>
      <c r="N235" s="282"/>
      <c r="O235" s="89" t="s">
        <v>5</v>
      </c>
      <c r="P235" s="57" t="s">
        <v>378</v>
      </c>
      <c r="Q235" s="358">
        <v>45870</v>
      </c>
      <c r="R235" s="12" t="s">
        <v>391</v>
      </c>
    </row>
    <row r="236" spans="1:18" x14ac:dyDescent="0.25">
      <c r="A236" s="98" t="s">
        <v>32</v>
      </c>
      <c r="B236" s="99"/>
      <c r="C236" s="99">
        <v>30.2</v>
      </c>
      <c r="D236" s="29">
        <v>31.5</v>
      </c>
      <c r="E236" s="58">
        <v>32.5</v>
      </c>
      <c r="F236" s="58">
        <v>32.9</v>
      </c>
      <c r="G236" s="356">
        <v>33.9</v>
      </c>
      <c r="H236" s="356">
        <v>37.29</v>
      </c>
      <c r="I236" s="356">
        <v>37.300000000000004</v>
      </c>
      <c r="J236" s="356">
        <v>39.165000000000006</v>
      </c>
      <c r="K236" s="356">
        <v>39</v>
      </c>
      <c r="L236" s="356">
        <f>K236*(1+'Base Increase'!$A$2)</f>
        <v>40.17</v>
      </c>
      <c r="M236" s="189">
        <f t="shared" si="12"/>
        <v>40</v>
      </c>
      <c r="N236" s="282"/>
      <c r="O236" s="89" t="s">
        <v>5</v>
      </c>
      <c r="P236" s="57" t="s">
        <v>378</v>
      </c>
      <c r="Q236" s="358">
        <v>45870</v>
      </c>
      <c r="R236" s="12" t="s">
        <v>391</v>
      </c>
    </row>
    <row r="237" spans="1:18" x14ac:dyDescent="0.25">
      <c r="A237" s="98" t="s">
        <v>509</v>
      </c>
      <c r="B237" s="99"/>
      <c r="C237" s="99">
        <v>18.2</v>
      </c>
      <c r="D237" s="29">
        <v>18.8</v>
      </c>
      <c r="E237" s="58">
        <v>19.5</v>
      </c>
      <c r="F237" s="58">
        <v>19.700000000000003</v>
      </c>
      <c r="G237" s="356">
        <v>20.3</v>
      </c>
      <c r="H237" s="356">
        <v>22.330000000000002</v>
      </c>
      <c r="I237" s="356">
        <v>22.3</v>
      </c>
      <c r="J237" s="356">
        <v>23.415000000000003</v>
      </c>
      <c r="K237" s="356">
        <v>23</v>
      </c>
      <c r="L237" s="356">
        <f>K237*(1+'Base Increase'!$A$2)</f>
        <v>23.69</v>
      </c>
      <c r="M237" s="189">
        <f t="shared" si="12"/>
        <v>24</v>
      </c>
      <c r="N237" s="282"/>
      <c r="O237" s="89" t="s">
        <v>5</v>
      </c>
      <c r="P237" s="57" t="s">
        <v>378</v>
      </c>
      <c r="Q237" s="358">
        <v>45870</v>
      </c>
      <c r="R237" s="12" t="s">
        <v>391</v>
      </c>
    </row>
    <row r="238" spans="1:18" x14ac:dyDescent="0.25">
      <c r="A238" s="98" t="s">
        <v>33</v>
      </c>
      <c r="B238" s="99"/>
      <c r="C238" s="99">
        <v>60.3</v>
      </c>
      <c r="D238" s="29">
        <v>52</v>
      </c>
      <c r="E238" s="58">
        <v>54</v>
      </c>
      <c r="F238" s="58">
        <v>54.6</v>
      </c>
      <c r="G238" s="356">
        <v>56.2</v>
      </c>
      <c r="H238" s="356">
        <v>61.820000000000007</v>
      </c>
      <c r="I238" s="356">
        <v>61.800000000000004</v>
      </c>
      <c r="J238" s="356">
        <v>64.89</v>
      </c>
      <c r="K238" s="356">
        <v>65</v>
      </c>
      <c r="L238" s="356">
        <f>K238*(1+'Base Increase'!$A$2)</f>
        <v>66.95</v>
      </c>
      <c r="M238" s="189">
        <f t="shared" si="12"/>
        <v>67</v>
      </c>
      <c r="N238" s="282"/>
      <c r="O238" s="89" t="s">
        <v>5</v>
      </c>
      <c r="P238" s="57" t="s">
        <v>378</v>
      </c>
      <c r="Q238" s="358">
        <v>45870</v>
      </c>
      <c r="R238" s="12" t="s">
        <v>391</v>
      </c>
    </row>
    <row r="239" spans="1:18" x14ac:dyDescent="0.25">
      <c r="A239" s="98" t="s">
        <v>508</v>
      </c>
      <c r="B239" s="99"/>
      <c r="C239" s="99">
        <v>46.9</v>
      </c>
      <c r="D239" s="29">
        <v>50</v>
      </c>
      <c r="E239" s="58">
        <v>52</v>
      </c>
      <c r="F239" s="58">
        <v>52.6</v>
      </c>
      <c r="G239" s="356">
        <v>54.2</v>
      </c>
      <c r="H239" s="356">
        <v>59.620000000000005</v>
      </c>
      <c r="I239" s="356">
        <v>59.6</v>
      </c>
      <c r="J239" s="356">
        <v>62.580000000000005</v>
      </c>
      <c r="K239" s="356">
        <v>63</v>
      </c>
      <c r="L239" s="356">
        <f>K239*(1+'Base Increase'!$A$2)</f>
        <v>64.89</v>
      </c>
      <c r="M239" s="189">
        <f t="shared" si="12"/>
        <v>65</v>
      </c>
      <c r="N239" s="282"/>
      <c r="O239" s="89" t="s">
        <v>5</v>
      </c>
      <c r="P239" s="57" t="s">
        <v>378</v>
      </c>
      <c r="Q239" s="358">
        <v>45870</v>
      </c>
      <c r="R239" s="12" t="s">
        <v>391</v>
      </c>
    </row>
    <row r="240" spans="1:18" x14ac:dyDescent="0.25">
      <c r="A240" s="89"/>
      <c r="B240" s="96"/>
      <c r="C240" s="96"/>
      <c r="D240" s="218"/>
      <c r="E240" s="29"/>
      <c r="F240" s="29"/>
      <c r="G240" s="29"/>
      <c r="H240" s="355"/>
      <c r="I240" s="355"/>
      <c r="J240" s="355"/>
      <c r="K240" s="355"/>
      <c r="L240" s="355"/>
      <c r="M240" s="355"/>
      <c r="N240" s="29"/>
      <c r="O240" s="89"/>
      <c r="P240" s="89"/>
      <c r="Q240" s="97"/>
      <c r="R240" s="97"/>
    </row>
    <row r="241" spans="1:18" x14ac:dyDescent="0.25">
      <c r="A241" s="89" t="s">
        <v>11</v>
      </c>
      <c r="B241" s="96"/>
      <c r="C241" s="96"/>
      <c r="D241" s="218"/>
      <c r="E241" s="29"/>
      <c r="F241" s="29"/>
      <c r="G241" s="29"/>
      <c r="H241" s="355"/>
      <c r="I241" s="355"/>
      <c r="J241" s="355"/>
      <c r="K241" s="355"/>
      <c r="L241" s="355"/>
      <c r="M241" s="355"/>
      <c r="N241" s="29"/>
      <c r="O241" s="89"/>
      <c r="P241" s="89"/>
      <c r="Q241" s="97"/>
      <c r="R241" s="97"/>
    </row>
    <row r="242" spans="1:18" s="7" customFormat="1" ht="12.95" customHeight="1" x14ac:dyDescent="0.25">
      <c r="A242" s="486" t="s">
        <v>507</v>
      </c>
      <c r="B242" s="486"/>
      <c r="C242" s="486"/>
      <c r="D242" s="486"/>
      <c r="E242" s="486"/>
      <c r="F242" s="486"/>
      <c r="G242" s="486"/>
      <c r="H242" s="486"/>
      <c r="I242" s="486"/>
      <c r="J242" s="486"/>
      <c r="K242" s="486"/>
      <c r="L242" s="486"/>
      <c r="M242" s="486"/>
      <c r="N242" s="486"/>
      <c r="O242" s="486"/>
      <c r="P242" s="486"/>
      <c r="Q242" s="486"/>
      <c r="R242" s="486"/>
    </row>
    <row r="243" spans="1:18" x14ac:dyDescent="0.25">
      <c r="A243" s="155"/>
      <c r="B243" s="156"/>
      <c r="C243" s="156"/>
      <c r="D243" s="219"/>
      <c r="E243" s="153"/>
      <c r="F243" s="153"/>
      <c r="G243" s="153"/>
      <c r="H243" s="153"/>
      <c r="I243" s="153"/>
      <c r="J243" s="153"/>
      <c r="K243" s="153"/>
      <c r="L243" s="153"/>
      <c r="M243" s="153"/>
      <c r="N243" s="153"/>
      <c r="O243" s="155"/>
      <c r="P243" s="155"/>
      <c r="Q243" s="155"/>
      <c r="R243" s="155"/>
    </row>
    <row r="244" spans="1:18" x14ac:dyDescent="0.25">
      <c r="A244" s="93" t="s">
        <v>47</v>
      </c>
      <c r="B244" s="91"/>
      <c r="C244" s="90"/>
      <c r="D244" s="325"/>
      <c r="E244" s="325"/>
      <c r="F244" s="90"/>
      <c r="G244" s="90"/>
      <c r="H244" s="90"/>
      <c r="I244" s="90"/>
      <c r="J244" s="90"/>
      <c r="K244" s="90"/>
      <c r="L244" s="90"/>
      <c r="M244" s="90"/>
      <c r="N244" s="325"/>
      <c r="O244" s="90"/>
      <c r="P244" s="90"/>
      <c r="Q244" s="90"/>
      <c r="R244" s="92"/>
    </row>
    <row r="245" spans="1:18" ht="43.5" hidden="1" customHeight="1" x14ac:dyDescent="0.25">
      <c r="A245" s="100" t="s">
        <v>605</v>
      </c>
      <c r="B245" s="104" t="s">
        <v>365</v>
      </c>
      <c r="C245" s="485" t="s">
        <v>336</v>
      </c>
      <c r="D245" s="485"/>
      <c r="E245" s="485"/>
      <c r="F245" s="485"/>
      <c r="G245" s="485"/>
      <c r="H245" s="485"/>
      <c r="I245" s="485"/>
      <c r="J245" s="485"/>
      <c r="K245" s="485"/>
      <c r="L245" s="485"/>
      <c r="M245" s="485"/>
      <c r="N245" s="485"/>
      <c r="O245" s="485"/>
      <c r="P245" s="105" t="s">
        <v>452</v>
      </c>
      <c r="Q245" s="106"/>
      <c r="R245" s="106"/>
    </row>
    <row r="246" spans="1:18" ht="29.25" customHeight="1" x14ac:dyDescent="0.25">
      <c r="A246" s="98" t="s">
        <v>612</v>
      </c>
      <c r="B246" s="107"/>
      <c r="C246" s="480" t="s">
        <v>364</v>
      </c>
      <c r="D246" s="480"/>
      <c r="E246" s="480"/>
      <c r="F246" s="480"/>
      <c r="G246" s="480"/>
      <c r="H246" s="480"/>
      <c r="I246" s="480"/>
      <c r="J246" s="480"/>
      <c r="K246" s="480"/>
      <c r="L246" s="480"/>
      <c r="M246" s="480"/>
      <c r="N246" s="480"/>
      <c r="O246" s="480"/>
      <c r="P246" s="108"/>
      <c r="Q246" s="109"/>
      <c r="R246" s="109"/>
    </row>
    <row r="247" spans="1:18" ht="29.25" customHeight="1" x14ac:dyDescent="0.25">
      <c r="A247" s="89" t="s">
        <v>608</v>
      </c>
      <c r="B247" s="96"/>
      <c r="C247" s="480" t="s">
        <v>366</v>
      </c>
      <c r="D247" s="480"/>
      <c r="E247" s="480"/>
      <c r="F247" s="480"/>
      <c r="G247" s="480"/>
      <c r="H247" s="480"/>
      <c r="I247" s="480"/>
      <c r="J247" s="480"/>
      <c r="K247" s="480"/>
      <c r="L247" s="480"/>
      <c r="M247" s="480"/>
      <c r="N247" s="480"/>
      <c r="O247" s="480"/>
      <c r="P247" s="457"/>
      <c r="Q247" s="110"/>
      <c r="R247" s="110"/>
    </row>
    <row r="248" spans="1:18" ht="29.25" customHeight="1" x14ac:dyDescent="0.25">
      <c r="A248" s="98" t="s">
        <v>611</v>
      </c>
      <c r="B248" s="107"/>
      <c r="C248" s="481" t="s">
        <v>452</v>
      </c>
      <c r="D248" s="482"/>
      <c r="E248" s="482"/>
      <c r="F248" s="482"/>
      <c r="G248" s="482"/>
      <c r="H248" s="482"/>
      <c r="I248" s="482"/>
      <c r="J248" s="482"/>
      <c r="K248" s="482"/>
      <c r="L248" s="482"/>
      <c r="M248" s="482"/>
      <c r="N248" s="482"/>
      <c r="O248" s="483"/>
      <c r="Q248" s="110"/>
      <c r="R248" s="109"/>
    </row>
    <row r="249" spans="1:18" ht="29.25" customHeight="1" x14ac:dyDescent="0.25">
      <c r="A249" s="98" t="s">
        <v>604</v>
      </c>
      <c r="B249" s="98"/>
      <c r="C249" s="480" t="s">
        <v>336</v>
      </c>
      <c r="D249" s="480"/>
      <c r="E249" s="480"/>
      <c r="F249" s="480"/>
      <c r="G249" s="480"/>
      <c r="H249" s="480"/>
      <c r="I249" s="480"/>
      <c r="J249" s="480"/>
      <c r="K249" s="480"/>
      <c r="L249" s="480"/>
      <c r="M249" s="480"/>
      <c r="N249" s="480"/>
      <c r="O249" s="480"/>
      <c r="P249" s="110"/>
      <c r="Q249" s="110"/>
      <c r="R249" s="110"/>
    </row>
    <row r="250" spans="1:18" ht="29.25" customHeight="1" x14ac:dyDescent="0.25">
      <c r="A250" s="98" t="s">
        <v>607</v>
      </c>
      <c r="B250" s="98"/>
      <c r="C250" s="491" t="s">
        <v>452</v>
      </c>
      <c r="D250" s="492"/>
      <c r="E250" s="492"/>
      <c r="F250" s="492"/>
      <c r="G250" s="492"/>
      <c r="H250" s="492"/>
      <c r="I250" s="492"/>
      <c r="J250" s="492"/>
      <c r="K250" s="492"/>
      <c r="L250" s="492"/>
      <c r="M250" s="492"/>
      <c r="N250" s="492"/>
      <c r="O250" s="493"/>
      <c r="Q250" s="110"/>
      <c r="R250" s="110"/>
    </row>
    <row r="251" spans="1:18" ht="29.25" customHeight="1" x14ac:dyDescent="0.25">
      <c r="A251" s="98" t="s">
        <v>453</v>
      </c>
      <c r="B251" s="98"/>
      <c r="C251" s="490" t="s">
        <v>364</v>
      </c>
      <c r="D251" s="490"/>
      <c r="E251" s="490"/>
      <c r="F251" s="490"/>
      <c r="G251" s="490"/>
      <c r="H251" s="490"/>
      <c r="I251" s="490"/>
      <c r="J251" s="490"/>
      <c r="K251" s="490"/>
      <c r="L251" s="490"/>
      <c r="M251" s="490"/>
      <c r="N251" s="490"/>
      <c r="O251" s="490"/>
      <c r="P251" s="111"/>
      <c r="Q251" s="110"/>
      <c r="R251" s="110"/>
    </row>
    <row r="252" spans="1:18" s="103" customFormat="1" ht="29.25" customHeight="1" x14ac:dyDescent="0.25">
      <c r="A252" s="98" t="s">
        <v>606</v>
      </c>
      <c r="B252" s="98"/>
      <c r="C252" s="480" t="s">
        <v>364</v>
      </c>
      <c r="D252" s="480"/>
      <c r="E252" s="480"/>
      <c r="F252" s="480"/>
      <c r="G252" s="480"/>
      <c r="H252" s="480"/>
      <c r="I252" s="480"/>
      <c r="J252" s="480"/>
      <c r="K252" s="480"/>
      <c r="L252" s="480"/>
      <c r="M252" s="480"/>
      <c r="N252" s="480"/>
      <c r="O252" s="480"/>
      <c r="P252" s="110"/>
      <c r="Q252" s="110"/>
      <c r="R252" s="110"/>
    </row>
    <row r="253" spans="1:18" ht="29.25" customHeight="1" x14ac:dyDescent="0.25">
      <c r="A253" s="98" t="s">
        <v>609</v>
      </c>
      <c r="B253" s="99"/>
      <c r="C253" s="490" t="s">
        <v>366</v>
      </c>
      <c r="D253" s="490"/>
      <c r="E253" s="490"/>
      <c r="F253" s="490"/>
      <c r="G253" s="490"/>
      <c r="H253" s="490"/>
      <c r="I253" s="490"/>
      <c r="J253" s="490"/>
      <c r="K253" s="490"/>
      <c r="L253" s="490"/>
      <c r="M253" s="490"/>
      <c r="N253" s="490"/>
      <c r="O253" s="490"/>
      <c r="P253" s="113"/>
      <c r="Q253" s="113"/>
      <c r="R253" s="113"/>
    </row>
    <row r="254" spans="1:18" s="103" customFormat="1" ht="29.25" customHeight="1" x14ac:dyDescent="0.25">
      <c r="A254" s="98" t="s">
        <v>610</v>
      </c>
      <c r="B254" s="98"/>
      <c r="C254" s="490" t="s">
        <v>364</v>
      </c>
      <c r="D254" s="490"/>
      <c r="E254" s="490"/>
      <c r="F254" s="490"/>
      <c r="G254" s="490"/>
      <c r="H254" s="490"/>
      <c r="I254" s="490"/>
      <c r="J254" s="490"/>
      <c r="K254" s="490"/>
      <c r="L254" s="490"/>
      <c r="M254" s="490"/>
      <c r="N254" s="490"/>
      <c r="O254" s="490"/>
      <c r="P254" s="113"/>
      <c r="Q254" s="113"/>
      <c r="R254" s="110"/>
    </row>
    <row r="255" spans="1:18" s="103" customFormat="1" ht="29.25" customHeight="1" x14ac:dyDescent="0.25">
      <c r="A255" s="98" t="s">
        <v>1055</v>
      </c>
      <c r="B255" s="107"/>
      <c r="C255" s="487"/>
      <c r="D255" s="488"/>
      <c r="E255" s="488"/>
      <c r="F255" s="488"/>
      <c r="G255" s="488"/>
      <c r="H255" s="488"/>
      <c r="I255" s="488"/>
      <c r="J255" s="488"/>
      <c r="K255" s="488"/>
      <c r="L255" s="488"/>
      <c r="M255" s="488"/>
      <c r="N255" s="488"/>
      <c r="O255" s="489"/>
      <c r="P255" s="108"/>
      <c r="Q255" s="109"/>
      <c r="R255" s="109"/>
    </row>
    <row r="256" spans="1:18" s="103" customFormat="1" ht="30.75" customHeight="1" x14ac:dyDescent="0.25">
      <c r="A256" s="98" t="s">
        <v>944</v>
      </c>
      <c r="B256" s="107"/>
      <c r="C256" s="487"/>
      <c r="D256" s="488"/>
      <c r="E256" s="488"/>
      <c r="F256" s="488"/>
      <c r="G256" s="488"/>
      <c r="H256" s="488"/>
      <c r="I256" s="488"/>
      <c r="J256" s="488"/>
      <c r="K256" s="488"/>
      <c r="L256" s="488"/>
      <c r="M256" s="488"/>
      <c r="N256" s="488"/>
      <c r="O256" s="489"/>
      <c r="P256" s="108"/>
      <c r="Q256" s="109"/>
      <c r="R256" s="109"/>
    </row>
  </sheetData>
  <sortState xmlns:xlrd2="http://schemas.microsoft.com/office/spreadsheetml/2017/richdata2" ref="A114:H119">
    <sortCondition ref="A114"/>
  </sortState>
  <mergeCells count="15">
    <mergeCell ref="C255:O255"/>
    <mergeCell ref="C256:O256"/>
    <mergeCell ref="C254:O254"/>
    <mergeCell ref="C249:O249"/>
    <mergeCell ref="C250:O250"/>
    <mergeCell ref="C251:O251"/>
    <mergeCell ref="C252:O252"/>
    <mergeCell ref="C253:O253"/>
    <mergeCell ref="C247:O247"/>
    <mergeCell ref="C248:O248"/>
    <mergeCell ref="A40:F40"/>
    <mergeCell ref="A18:F18"/>
    <mergeCell ref="C245:O245"/>
    <mergeCell ref="A242:R242"/>
    <mergeCell ref="C246:O246"/>
  </mergeCells>
  <dataValidations count="1">
    <dataValidation type="list" allowBlank="1" showInputMessage="1" showErrorMessage="1" sqref="P182:P241 P169:P177 P243 P179:P180 P3:P6 P143:P155 P8:P141 P157:P160 P162:P167" xr:uid="{00000000-0002-0000-0300-000000000000}">
      <formula1>"Inclusive, Excluding, N/A"</formula1>
    </dataValidation>
  </dataValidations>
  <hyperlinks>
    <hyperlink ref="C245" r:id="rId1" xr:uid="{00000000-0004-0000-0300-000000000000}"/>
    <hyperlink ref="C249" r:id="rId2" xr:uid="{00000000-0004-0000-0300-000001000000}"/>
    <hyperlink ref="C252" r:id="rId3" xr:uid="{00000000-0004-0000-0300-000002000000}"/>
    <hyperlink ref="C247" r:id="rId4" xr:uid="{00000000-0004-0000-0300-000003000000}"/>
    <hyperlink ref="C250" r:id="rId5" xr:uid="{00000000-0004-0000-0300-000004000000}"/>
    <hyperlink ref="P245" r:id="rId6" xr:uid="{00000000-0004-0000-0300-000005000000}"/>
    <hyperlink ref="C253" r:id="rId7" xr:uid="{00000000-0004-0000-0300-000006000000}"/>
    <hyperlink ref="C251" r:id="rId8" xr:uid="{00000000-0004-0000-0300-000007000000}"/>
    <hyperlink ref="C248" r:id="rId9" xr:uid="{00000000-0004-0000-0300-000009000000}"/>
    <hyperlink ref="C246" r:id="rId10" xr:uid="{00000000-0004-0000-0300-00000A000000}"/>
  </hyperlinks>
  <pageMargins left="0.23622047244094491" right="0.23622047244094491" top="0.74803149606299213" bottom="0.74803149606299213" header="0.31496062992125984" footer="0.31496062992125984"/>
  <pageSetup paperSize="9" scale="90" fitToHeight="0" orientation="landscape" r:id="rId11"/>
  <headerFooter>
    <oddFooter>&amp;C&amp;P</oddFooter>
  </headerFooter>
  <rowBreaks count="1" manualBreakCount="1">
    <brk id="211" max="16383" man="1"/>
  </rowBreaks>
  <legacyDrawing r:id="rId1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R55"/>
  <sheetViews>
    <sheetView view="pageBreakPreview" zoomScale="97" zoomScaleNormal="100" zoomScaleSheetLayoutView="115" workbookViewId="0">
      <pane ySplit="1" topLeftCell="A2" activePane="bottomLeft" state="frozen"/>
      <selection pane="bottomLeft" activeCell="L1" sqref="B1:L1048576"/>
    </sheetView>
  </sheetViews>
  <sheetFormatPr defaultColWidth="9" defaultRowHeight="12.75" x14ac:dyDescent="0.25"/>
  <cols>
    <col min="1" max="1" width="81.25" style="6" customWidth="1"/>
    <col min="2" max="2" width="8.25" style="14" hidden="1" customWidth="1"/>
    <col min="3" max="3" width="8.625" style="14" hidden="1" customWidth="1"/>
    <col min="4" max="4" width="8.625" style="223" hidden="1" customWidth="1"/>
    <col min="5" max="12" width="8.625" style="303" hidden="1" customWidth="1"/>
    <col min="13" max="13" width="8.625" style="303" customWidth="1"/>
    <col min="14" max="14" width="11.625" style="303" hidden="1" customWidth="1"/>
    <col min="15" max="15" width="19.625" style="6" customWidth="1"/>
    <col min="16" max="16" width="8.625" style="6" customWidth="1"/>
    <col min="17" max="17" width="12.625" style="15" customWidth="1"/>
    <col min="18" max="18" width="14.625" style="6" customWidth="1"/>
    <col min="19" max="16384" width="9" style="6"/>
  </cols>
  <sheetData>
    <row r="1" spans="1:18" ht="30" customHeight="1" x14ac:dyDescent="0.25">
      <c r="A1" s="74" t="s">
        <v>737</v>
      </c>
      <c r="B1" s="54" t="s">
        <v>99</v>
      </c>
      <c r="C1" s="54" t="s">
        <v>8</v>
      </c>
      <c r="D1" s="54" t="s">
        <v>603</v>
      </c>
      <c r="E1" s="54" t="s">
        <v>788</v>
      </c>
      <c r="F1" s="54" t="s">
        <v>794</v>
      </c>
      <c r="G1" s="54" t="s">
        <v>853</v>
      </c>
      <c r="H1" s="432" t="s">
        <v>919</v>
      </c>
      <c r="I1" s="54" t="s">
        <v>918</v>
      </c>
      <c r="J1" s="432" t="s">
        <v>989</v>
      </c>
      <c r="K1" s="54" t="s">
        <v>990</v>
      </c>
      <c r="L1" s="432" t="s">
        <v>1089</v>
      </c>
      <c r="M1" s="54" t="s">
        <v>1090</v>
      </c>
      <c r="N1" s="54" t="s">
        <v>805</v>
      </c>
      <c r="O1" s="74" t="s">
        <v>216</v>
      </c>
      <c r="P1" s="74" t="s">
        <v>2</v>
      </c>
      <c r="Q1" s="75" t="s">
        <v>3</v>
      </c>
      <c r="R1" s="53" t="s">
        <v>1</v>
      </c>
    </row>
    <row r="2" spans="1:18" ht="12.75" customHeight="1" x14ac:dyDescent="0.25">
      <c r="A2" s="69" t="s">
        <v>393</v>
      </c>
      <c r="B2" s="66"/>
      <c r="C2" s="66"/>
      <c r="D2" s="66"/>
      <c r="E2" s="66"/>
      <c r="F2" s="66"/>
      <c r="G2" s="66"/>
      <c r="H2" s="66"/>
      <c r="I2" s="66"/>
      <c r="J2" s="66"/>
      <c r="K2" s="66"/>
      <c r="L2" s="66"/>
      <c r="M2" s="66"/>
      <c r="N2" s="66"/>
      <c r="O2" s="78"/>
      <c r="P2" s="70"/>
      <c r="Q2" s="72"/>
      <c r="R2" s="73"/>
    </row>
    <row r="3" spans="1:18" ht="12.75" customHeight="1" x14ac:dyDescent="0.25">
      <c r="A3" s="130" t="s">
        <v>330</v>
      </c>
      <c r="B3" s="129"/>
      <c r="C3" s="129">
        <v>40</v>
      </c>
      <c r="D3" s="86">
        <v>41.5</v>
      </c>
      <c r="E3" s="58">
        <v>43</v>
      </c>
      <c r="F3" s="58">
        <v>45</v>
      </c>
      <c r="G3" s="356">
        <v>46.400000000000006</v>
      </c>
      <c r="H3" s="356">
        <v>51.040000000000013</v>
      </c>
      <c r="I3" s="356">
        <v>51</v>
      </c>
      <c r="J3" s="356">
        <v>53.550000000000004</v>
      </c>
      <c r="K3" s="356">
        <v>53.6</v>
      </c>
      <c r="L3" s="356">
        <f>K3*(1+'Base Increase'!$A$2)</f>
        <v>55.208000000000006</v>
      </c>
      <c r="M3" s="189">
        <f t="shared" ref="M3:M12" si="0">MROUND(L3,1)</f>
        <v>55</v>
      </c>
      <c r="N3" s="353" t="s">
        <v>1177</v>
      </c>
      <c r="O3" s="114" t="s">
        <v>331</v>
      </c>
      <c r="P3" s="114" t="s">
        <v>378</v>
      </c>
      <c r="Q3" s="358">
        <f>'Base Increase'!$A$5</f>
        <v>45748</v>
      </c>
      <c r="R3" s="114" t="s">
        <v>391</v>
      </c>
    </row>
    <row r="4" spans="1:18" ht="12.75" customHeight="1" x14ac:dyDescent="0.25">
      <c r="A4" s="87" t="s">
        <v>506</v>
      </c>
      <c r="B4" s="88"/>
      <c r="C4" s="88">
        <v>20</v>
      </c>
      <c r="D4" s="9">
        <v>20.7</v>
      </c>
      <c r="E4" s="58">
        <v>21.3</v>
      </c>
      <c r="F4" s="58">
        <v>21.5</v>
      </c>
      <c r="G4" s="356">
        <v>22.1</v>
      </c>
      <c r="H4" s="356">
        <v>24.310000000000002</v>
      </c>
      <c r="I4" s="356">
        <v>24.3</v>
      </c>
      <c r="J4" s="356">
        <v>25.515000000000001</v>
      </c>
      <c r="K4" s="356">
        <v>25.5</v>
      </c>
      <c r="L4" s="356">
        <f>K4*(1+'Base Increase'!$A$2)</f>
        <v>26.265000000000001</v>
      </c>
      <c r="M4" s="189">
        <f t="shared" si="0"/>
        <v>26</v>
      </c>
      <c r="N4" s="353" t="s">
        <v>1177</v>
      </c>
      <c r="O4" s="50" t="s">
        <v>331</v>
      </c>
      <c r="P4" s="50" t="s">
        <v>378</v>
      </c>
      <c r="Q4" s="358">
        <f>'Base Increase'!$A$5</f>
        <v>45748</v>
      </c>
      <c r="R4" s="50" t="s">
        <v>391</v>
      </c>
    </row>
    <row r="5" spans="1:18" ht="12.75" customHeight="1" x14ac:dyDescent="0.25">
      <c r="A5" s="87" t="s">
        <v>332</v>
      </c>
      <c r="B5" s="88"/>
      <c r="C5" s="88">
        <v>19</v>
      </c>
      <c r="D5" s="9">
        <v>19.600000000000001</v>
      </c>
      <c r="E5" s="58">
        <v>20.2</v>
      </c>
      <c r="F5" s="58">
        <f t="shared" ref="F5:F6" si="1">E5*1.01</f>
        <v>20.402000000000001</v>
      </c>
      <c r="G5" s="356">
        <v>21</v>
      </c>
      <c r="H5" s="356">
        <v>23.1</v>
      </c>
      <c r="I5" s="356">
        <v>23.1</v>
      </c>
      <c r="J5" s="356">
        <v>24.255000000000003</v>
      </c>
      <c r="K5" s="356">
        <v>24.3</v>
      </c>
      <c r="L5" s="356">
        <f>K5*(1+'Base Increase'!$A$2)</f>
        <v>25.029</v>
      </c>
      <c r="M5" s="189">
        <f t="shared" si="0"/>
        <v>25</v>
      </c>
      <c r="N5" s="353" t="s">
        <v>1177</v>
      </c>
      <c r="O5" s="50" t="s">
        <v>331</v>
      </c>
      <c r="P5" s="50" t="s">
        <v>378</v>
      </c>
      <c r="Q5" s="358">
        <f>'Base Increase'!$A$5</f>
        <v>45748</v>
      </c>
      <c r="R5" s="50" t="s">
        <v>391</v>
      </c>
    </row>
    <row r="6" spans="1:18" ht="12.75" customHeight="1" x14ac:dyDescent="0.25">
      <c r="A6" s="87" t="s">
        <v>505</v>
      </c>
      <c r="B6" s="88"/>
      <c r="C6" s="88">
        <v>9.5</v>
      </c>
      <c r="D6" s="9">
        <v>9.8000000000000007</v>
      </c>
      <c r="E6" s="58">
        <v>10.1</v>
      </c>
      <c r="F6" s="58">
        <f t="shared" si="1"/>
        <v>10.201000000000001</v>
      </c>
      <c r="G6" s="356">
        <v>10.5</v>
      </c>
      <c r="H6" s="356">
        <v>11.55</v>
      </c>
      <c r="I6" s="356">
        <v>11.600000000000001</v>
      </c>
      <c r="J6" s="356">
        <v>12.180000000000001</v>
      </c>
      <c r="K6" s="356">
        <v>12.200000000000001</v>
      </c>
      <c r="L6" s="356">
        <f>K6*(1+'Base Increase'!$A$2)</f>
        <v>12.566000000000001</v>
      </c>
      <c r="M6" s="189">
        <f t="shared" si="0"/>
        <v>13</v>
      </c>
      <c r="N6" s="353" t="s">
        <v>1177</v>
      </c>
      <c r="O6" s="50" t="s">
        <v>331</v>
      </c>
      <c r="P6" s="50" t="s">
        <v>378</v>
      </c>
      <c r="Q6" s="358">
        <f>'Base Increase'!$A$5</f>
        <v>45748</v>
      </c>
      <c r="R6" s="50" t="s">
        <v>391</v>
      </c>
    </row>
    <row r="7" spans="1:18" ht="12.75" customHeight="1" x14ac:dyDescent="0.25">
      <c r="A7" s="87" t="s">
        <v>333</v>
      </c>
      <c r="B7" s="88"/>
      <c r="C7" s="88">
        <v>15.5</v>
      </c>
      <c r="D7" s="9">
        <v>16</v>
      </c>
      <c r="E7" s="58">
        <v>16.5</v>
      </c>
      <c r="F7" s="58">
        <v>16.7</v>
      </c>
      <c r="G7" s="356">
        <v>17.2</v>
      </c>
      <c r="H7" s="356">
        <v>18.920000000000002</v>
      </c>
      <c r="I7" s="356">
        <v>18.900000000000002</v>
      </c>
      <c r="J7" s="356">
        <v>19.845000000000002</v>
      </c>
      <c r="K7" s="356">
        <v>19.8</v>
      </c>
      <c r="L7" s="356">
        <f>K7*(1+'Base Increase'!$A$2)</f>
        <v>20.394000000000002</v>
      </c>
      <c r="M7" s="189">
        <f t="shared" si="0"/>
        <v>20</v>
      </c>
      <c r="N7" s="353" t="s">
        <v>1177</v>
      </c>
      <c r="O7" s="50" t="s">
        <v>331</v>
      </c>
      <c r="P7" s="50" t="s">
        <v>378</v>
      </c>
      <c r="Q7" s="358">
        <f>'Base Increase'!$A$5</f>
        <v>45748</v>
      </c>
      <c r="R7" s="50" t="s">
        <v>391</v>
      </c>
    </row>
    <row r="8" spans="1:18" ht="12.75" customHeight="1" x14ac:dyDescent="0.25">
      <c r="A8" s="87" t="s">
        <v>504</v>
      </c>
      <c r="B8" s="88"/>
      <c r="C8" s="88">
        <v>7.75</v>
      </c>
      <c r="D8" s="9">
        <v>8</v>
      </c>
      <c r="E8" s="58">
        <v>8.3000000000000007</v>
      </c>
      <c r="F8" s="58">
        <v>8.4</v>
      </c>
      <c r="G8" s="356">
        <v>8.7000000000000011</v>
      </c>
      <c r="H8" s="356">
        <v>9.5700000000000021</v>
      </c>
      <c r="I8" s="356">
        <v>9.6000000000000014</v>
      </c>
      <c r="J8" s="356">
        <v>10.080000000000002</v>
      </c>
      <c r="K8" s="356">
        <v>10.100000000000001</v>
      </c>
      <c r="L8" s="356">
        <f>K8*(1+'Base Increase'!$A$2)</f>
        <v>10.403000000000002</v>
      </c>
      <c r="M8" s="189">
        <f t="shared" si="0"/>
        <v>10</v>
      </c>
      <c r="N8" s="353" t="s">
        <v>1177</v>
      </c>
      <c r="O8" s="50" t="s">
        <v>331</v>
      </c>
      <c r="P8" s="50" t="s">
        <v>378</v>
      </c>
      <c r="Q8" s="358">
        <f>'Base Increase'!$A$5</f>
        <v>45748</v>
      </c>
      <c r="R8" s="50" t="s">
        <v>391</v>
      </c>
    </row>
    <row r="9" spans="1:18" ht="12.75" customHeight="1" x14ac:dyDescent="0.25">
      <c r="A9" s="87" t="s">
        <v>334</v>
      </c>
      <c r="B9" s="88"/>
      <c r="C9" s="88">
        <v>32</v>
      </c>
      <c r="D9" s="9">
        <v>33.200000000000003</v>
      </c>
      <c r="E9" s="58">
        <v>34.200000000000003</v>
      </c>
      <c r="F9" s="58">
        <v>34.5</v>
      </c>
      <c r="G9" s="356">
        <v>35.5</v>
      </c>
      <c r="H9" s="356">
        <v>39.050000000000004</v>
      </c>
      <c r="I9" s="356">
        <v>39.1</v>
      </c>
      <c r="J9" s="356">
        <v>41.055</v>
      </c>
      <c r="K9" s="356">
        <v>41.1</v>
      </c>
      <c r="L9" s="356">
        <f>K9*(1+'Base Increase'!$A$2)</f>
        <v>42.333000000000006</v>
      </c>
      <c r="M9" s="189">
        <f t="shared" si="0"/>
        <v>42</v>
      </c>
      <c r="N9" s="353" t="s">
        <v>1177</v>
      </c>
      <c r="O9" s="50" t="s">
        <v>331</v>
      </c>
      <c r="P9" s="50" t="s">
        <v>378</v>
      </c>
      <c r="Q9" s="358">
        <f>'Base Increase'!$A$5</f>
        <v>45748</v>
      </c>
      <c r="R9" s="50" t="s">
        <v>391</v>
      </c>
    </row>
    <row r="10" spans="1:18" ht="12.75" customHeight="1" x14ac:dyDescent="0.25">
      <c r="A10" s="87" t="s">
        <v>503</v>
      </c>
      <c r="B10" s="88"/>
      <c r="C10" s="88">
        <v>16</v>
      </c>
      <c r="D10" s="9">
        <v>16.600000000000001</v>
      </c>
      <c r="E10" s="58">
        <v>17.100000000000001</v>
      </c>
      <c r="F10" s="58">
        <v>17.3</v>
      </c>
      <c r="G10" s="356">
        <v>17.8</v>
      </c>
      <c r="H10" s="356">
        <v>19.580000000000002</v>
      </c>
      <c r="I10" s="356">
        <v>19.600000000000001</v>
      </c>
      <c r="J10" s="356">
        <v>20.580000000000002</v>
      </c>
      <c r="K10" s="356">
        <v>20.6</v>
      </c>
      <c r="L10" s="356">
        <f>K10*(1+'Base Increase'!$A$2)</f>
        <v>21.218000000000004</v>
      </c>
      <c r="M10" s="189">
        <f t="shared" si="0"/>
        <v>21</v>
      </c>
      <c r="N10" s="353" t="s">
        <v>1177</v>
      </c>
      <c r="O10" s="50" t="s">
        <v>331</v>
      </c>
      <c r="P10" s="50" t="s">
        <v>378</v>
      </c>
      <c r="Q10" s="358">
        <f>'Base Increase'!$A$5</f>
        <v>45748</v>
      </c>
      <c r="R10" s="50" t="s">
        <v>391</v>
      </c>
    </row>
    <row r="11" spans="1:18" ht="12.75" customHeight="1" x14ac:dyDescent="0.25">
      <c r="A11" s="87" t="s">
        <v>335</v>
      </c>
      <c r="B11" s="88"/>
      <c r="C11" s="88">
        <v>44</v>
      </c>
      <c r="D11" s="9">
        <v>45.6</v>
      </c>
      <c r="E11" s="58">
        <v>47</v>
      </c>
      <c r="F11" s="58">
        <v>47.5</v>
      </c>
      <c r="G11" s="356">
        <v>48.900000000000006</v>
      </c>
      <c r="H11" s="356">
        <v>53.790000000000013</v>
      </c>
      <c r="I11" s="356">
        <v>53.800000000000004</v>
      </c>
      <c r="J11" s="356">
        <v>56.490000000000009</v>
      </c>
      <c r="K11" s="356">
        <v>56.5</v>
      </c>
      <c r="L11" s="356">
        <f>K11*(1+'Base Increase'!$A$2)</f>
        <v>58.195</v>
      </c>
      <c r="M11" s="189">
        <f t="shared" si="0"/>
        <v>58</v>
      </c>
      <c r="N11" s="353" t="s">
        <v>1177</v>
      </c>
      <c r="O11" s="50" t="s">
        <v>331</v>
      </c>
      <c r="P11" s="50" t="s">
        <v>378</v>
      </c>
      <c r="Q11" s="358">
        <f>'Base Increase'!$A$5</f>
        <v>45748</v>
      </c>
      <c r="R11" s="50" t="s">
        <v>391</v>
      </c>
    </row>
    <row r="12" spans="1:18" ht="12.75" customHeight="1" x14ac:dyDescent="0.25">
      <c r="A12" s="87" t="s">
        <v>502</v>
      </c>
      <c r="B12" s="88"/>
      <c r="C12" s="88">
        <v>22</v>
      </c>
      <c r="D12" s="9">
        <v>22.8</v>
      </c>
      <c r="E12" s="58">
        <v>23.5</v>
      </c>
      <c r="F12" s="58">
        <v>23.8</v>
      </c>
      <c r="G12" s="356">
        <v>24.5</v>
      </c>
      <c r="H12" s="356">
        <v>26.950000000000003</v>
      </c>
      <c r="I12" s="356">
        <v>27</v>
      </c>
      <c r="J12" s="356">
        <v>28.35</v>
      </c>
      <c r="K12" s="356">
        <v>28.400000000000002</v>
      </c>
      <c r="L12" s="356">
        <f>K12*(1+'Base Increase'!$A$2)</f>
        <v>29.252000000000002</v>
      </c>
      <c r="M12" s="189">
        <f t="shared" si="0"/>
        <v>29</v>
      </c>
      <c r="N12" s="353" t="s">
        <v>1177</v>
      </c>
      <c r="O12" s="50" t="s">
        <v>331</v>
      </c>
      <c r="P12" s="50" t="s">
        <v>378</v>
      </c>
      <c r="Q12" s="358">
        <f>'Base Increase'!$A$5</f>
        <v>45748</v>
      </c>
      <c r="R12" s="50" t="s">
        <v>391</v>
      </c>
    </row>
    <row r="13" spans="1:18" ht="12.75" customHeight="1" x14ac:dyDescent="0.25">
      <c r="A13" s="344"/>
      <c r="B13" s="88"/>
      <c r="C13" s="336"/>
      <c r="D13" s="166"/>
      <c r="E13" s="343"/>
      <c r="F13" s="343"/>
      <c r="G13" s="343"/>
      <c r="H13" s="343"/>
      <c r="I13" s="343"/>
      <c r="J13" s="356"/>
      <c r="K13" s="356"/>
      <c r="L13" s="356"/>
      <c r="M13" s="356"/>
      <c r="N13" s="356"/>
      <c r="O13" s="163"/>
      <c r="P13" s="357"/>
      <c r="Q13" s="358"/>
      <c r="R13" s="357"/>
    </row>
    <row r="14" spans="1:18" s="115" customFormat="1" ht="12.75" customHeight="1" x14ac:dyDescent="0.25">
      <c r="A14" s="69" t="s">
        <v>1074</v>
      </c>
      <c r="B14" s="71"/>
      <c r="C14" s="71"/>
      <c r="D14" s="71"/>
      <c r="E14" s="66"/>
      <c r="F14" s="66"/>
      <c r="G14" s="66"/>
      <c r="H14" s="66"/>
      <c r="I14" s="66"/>
      <c r="J14" s="66"/>
      <c r="K14" s="66"/>
      <c r="L14" s="66"/>
      <c r="M14" s="66"/>
      <c r="N14" s="66"/>
      <c r="O14" s="70"/>
      <c r="P14" s="70"/>
      <c r="Q14" s="72"/>
      <c r="R14" s="73"/>
    </row>
    <row r="15" spans="1:18" ht="12.75" customHeight="1" x14ac:dyDescent="0.25">
      <c r="A15" s="344" t="s">
        <v>960</v>
      </c>
      <c r="B15" s="88"/>
      <c r="C15" s="336"/>
      <c r="D15" s="166"/>
      <c r="E15" s="343"/>
      <c r="F15" s="343"/>
      <c r="G15" s="343"/>
      <c r="H15" s="343"/>
      <c r="I15" s="343">
        <v>28.05</v>
      </c>
      <c r="J15" s="356">
        <v>29.452500000000001</v>
      </c>
      <c r="K15" s="356">
        <v>29.5</v>
      </c>
      <c r="L15" s="356">
        <f>K15*(1+'Base Increase'!$A$2)</f>
        <v>30.385000000000002</v>
      </c>
      <c r="M15" s="189">
        <f t="shared" ref="M15:M17" si="2">MROUND(L15,1)</f>
        <v>30</v>
      </c>
      <c r="N15" s="353" t="s">
        <v>1177</v>
      </c>
      <c r="O15" s="163" t="s">
        <v>963</v>
      </c>
      <c r="P15" s="357" t="s">
        <v>378</v>
      </c>
      <c r="Q15" s="358">
        <f>'Base Increase'!$A$5</f>
        <v>45748</v>
      </c>
      <c r="R15" s="357" t="s">
        <v>391</v>
      </c>
    </row>
    <row r="16" spans="1:18" ht="12.75" customHeight="1" x14ac:dyDescent="0.25">
      <c r="A16" s="344" t="s">
        <v>961</v>
      </c>
      <c r="B16" s="88"/>
      <c r="C16" s="336"/>
      <c r="D16" s="166"/>
      <c r="E16" s="343"/>
      <c r="F16" s="343"/>
      <c r="G16" s="343"/>
      <c r="H16" s="343"/>
      <c r="I16" s="343">
        <v>42.1</v>
      </c>
      <c r="J16" s="356">
        <v>44.205000000000005</v>
      </c>
      <c r="K16" s="356">
        <v>44.2</v>
      </c>
      <c r="L16" s="356">
        <f>K16*(1+'Base Increase'!$A$2)</f>
        <v>45.526000000000003</v>
      </c>
      <c r="M16" s="189">
        <f t="shared" si="2"/>
        <v>46</v>
      </c>
      <c r="N16" s="353" t="s">
        <v>1177</v>
      </c>
      <c r="O16" s="163" t="s">
        <v>963</v>
      </c>
      <c r="P16" s="357" t="s">
        <v>378</v>
      </c>
      <c r="Q16" s="358">
        <f>'Base Increase'!$A$5</f>
        <v>45748</v>
      </c>
      <c r="R16" s="357" t="s">
        <v>391</v>
      </c>
    </row>
    <row r="17" spans="1:18" ht="12.75" customHeight="1" x14ac:dyDescent="0.25">
      <c r="A17" s="344" t="s">
        <v>962</v>
      </c>
      <c r="B17" s="88"/>
      <c r="C17" s="336"/>
      <c r="D17" s="166"/>
      <c r="E17" s="343"/>
      <c r="F17" s="343"/>
      <c r="G17" s="343"/>
      <c r="H17" s="343"/>
      <c r="I17" s="343">
        <v>56.1</v>
      </c>
      <c r="J17" s="356">
        <v>58.905000000000001</v>
      </c>
      <c r="K17" s="356">
        <v>58.900000000000006</v>
      </c>
      <c r="L17" s="356">
        <f>K17*(1+'Base Increase'!$A$2)</f>
        <v>60.667000000000009</v>
      </c>
      <c r="M17" s="189">
        <f t="shared" si="2"/>
        <v>61</v>
      </c>
      <c r="N17" s="353" t="s">
        <v>1177</v>
      </c>
      <c r="O17" s="163" t="s">
        <v>963</v>
      </c>
      <c r="P17" s="357" t="s">
        <v>378</v>
      </c>
      <c r="Q17" s="358">
        <f>'Base Increase'!$A$5</f>
        <v>45748</v>
      </c>
      <c r="R17" s="357" t="s">
        <v>391</v>
      </c>
    </row>
    <row r="18" spans="1:18" ht="12.75" customHeight="1" x14ac:dyDescent="0.25">
      <c r="A18" s="161"/>
      <c r="B18" s="52"/>
      <c r="C18" s="162"/>
      <c r="D18" s="224"/>
      <c r="E18" s="166"/>
      <c r="F18" s="166"/>
      <c r="G18" s="166"/>
      <c r="H18" s="166"/>
      <c r="I18" s="166"/>
      <c r="J18" s="166"/>
      <c r="K18" s="166"/>
      <c r="L18" s="166"/>
      <c r="M18" s="166"/>
      <c r="N18" s="166"/>
      <c r="O18" s="163"/>
      <c r="P18" s="163"/>
      <c r="Q18" s="164"/>
      <c r="R18" s="163"/>
    </row>
    <row r="19" spans="1:18" s="115" customFormat="1" ht="12.75" customHeight="1" x14ac:dyDescent="0.25">
      <c r="A19" s="77" t="s">
        <v>465</v>
      </c>
      <c r="B19" s="71"/>
      <c r="C19" s="71"/>
      <c r="D19" s="71"/>
      <c r="E19" s="66"/>
      <c r="F19" s="66"/>
      <c r="G19" s="66"/>
      <c r="H19" s="66"/>
      <c r="I19" s="66"/>
      <c r="J19" s="66"/>
      <c r="K19" s="66"/>
      <c r="L19" s="66"/>
      <c r="M19" s="66"/>
      <c r="N19" s="66"/>
      <c r="O19" s="70"/>
      <c r="P19" s="70"/>
      <c r="Q19" s="72"/>
      <c r="R19" s="73"/>
    </row>
    <row r="20" spans="1:18" s="115" customFormat="1" ht="12.75" customHeight="1" x14ac:dyDescent="0.25">
      <c r="A20" s="116" t="s">
        <v>472</v>
      </c>
      <c r="B20" s="117"/>
      <c r="C20" s="495" t="s">
        <v>483</v>
      </c>
      <c r="D20" s="495"/>
      <c r="E20" s="495"/>
      <c r="F20" s="495"/>
      <c r="G20" s="495"/>
      <c r="H20" s="495"/>
      <c r="I20" s="495"/>
      <c r="J20" s="495"/>
      <c r="K20" s="495"/>
      <c r="L20" s="495"/>
      <c r="M20" s="495"/>
      <c r="N20" s="495"/>
      <c r="O20" s="495"/>
      <c r="P20" s="495"/>
      <c r="Q20" s="118"/>
      <c r="R20" s="116"/>
    </row>
    <row r="21" spans="1:18" s="115" customFormat="1" ht="12.75" customHeight="1" x14ac:dyDescent="0.25">
      <c r="A21" s="119" t="s">
        <v>461</v>
      </c>
      <c r="B21" s="120"/>
      <c r="C21" s="496" t="s">
        <v>483</v>
      </c>
      <c r="D21" s="496"/>
      <c r="E21" s="496"/>
      <c r="F21" s="496"/>
      <c r="G21" s="496"/>
      <c r="H21" s="496"/>
      <c r="I21" s="496"/>
      <c r="J21" s="496"/>
      <c r="K21" s="496"/>
      <c r="L21" s="496"/>
      <c r="M21" s="496"/>
      <c r="N21" s="496"/>
      <c r="O21" s="496"/>
      <c r="P21" s="496"/>
      <c r="Q21" s="121"/>
      <c r="R21" s="119"/>
    </row>
    <row r="22" spans="1:18" s="115" customFormat="1" ht="12.75" customHeight="1" x14ac:dyDescent="0.25">
      <c r="A22" s="119" t="s">
        <v>473</v>
      </c>
      <c r="B22" s="120"/>
      <c r="C22" s="496" t="s">
        <v>483</v>
      </c>
      <c r="D22" s="496"/>
      <c r="E22" s="496"/>
      <c r="F22" s="496"/>
      <c r="G22" s="496"/>
      <c r="H22" s="496"/>
      <c r="I22" s="496"/>
      <c r="J22" s="496"/>
      <c r="K22" s="496"/>
      <c r="L22" s="496"/>
      <c r="M22" s="496"/>
      <c r="N22" s="496"/>
      <c r="O22" s="496"/>
      <c r="P22" s="496"/>
      <c r="Q22" s="121"/>
      <c r="R22" s="119"/>
    </row>
    <row r="23" spans="1:18" s="115" customFormat="1" ht="12.75" customHeight="1" x14ac:dyDescent="0.25">
      <c r="A23" s="119" t="s">
        <v>462</v>
      </c>
      <c r="B23" s="120"/>
      <c r="C23" s="496" t="s">
        <v>483</v>
      </c>
      <c r="D23" s="496"/>
      <c r="E23" s="496"/>
      <c r="F23" s="496"/>
      <c r="G23" s="496"/>
      <c r="H23" s="496"/>
      <c r="I23" s="496"/>
      <c r="J23" s="496"/>
      <c r="K23" s="496"/>
      <c r="L23" s="496"/>
      <c r="M23" s="496"/>
      <c r="N23" s="496"/>
      <c r="O23" s="496"/>
      <c r="P23" s="496"/>
      <c r="Q23" s="121"/>
      <c r="R23" s="119"/>
    </row>
    <row r="24" spans="1:18" s="115" customFormat="1" ht="12.75" customHeight="1" x14ac:dyDescent="0.25">
      <c r="A24" s="119" t="s">
        <v>463</v>
      </c>
      <c r="B24" s="120"/>
      <c r="C24" s="496" t="s">
        <v>483</v>
      </c>
      <c r="D24" s="496"/>
      <c r="E24" s="496"/>
      <c r="F24" s="496"/>
      <c r="G24" s="496"/>
      <c r="H24" s="496"/>
      <c r="I24" s="496"/>
      <c r="J24" s="496"/>
      <c r="K24" s="496"/>
      <c r="L24" s="496"/>
      <c r="M24" s="496"/>
      <c r="N24" s="496"/>
      <c r="O24" s="496"/>
      <c r="P24" s="496"/>
      <c r="Q24" s="121"/>
      <c r="R24" s="119"/>
    </row>
    <row r="25" spans="1:18" s="115" customFormat="1" ht="12.75" customHeight="1" x14ac:dyDescent="0.25">
      <c r="A25" s="119" t="s">
        <v>464</v>
      </c>
      <c r="B25" s="120"/>
      <c r="C25" s="496" t="s">
        <v>483</v>
      </c>
      <c r="D25" s="496"/>
      <c r="E25" s="496"/>
      <c r="F25" s="496"/>
      <c r="G25" s="496"/>
      <c r="H25" s="496"/>
      <c r="I25" s="496"/>
      <c r="J25" s="496"/>
      <c r="K25" s="496"/>
      <c r="L25" s="496"/>
      <c r="M25" s="496"/>
      <c r="N25" s="496"/>
      <c r="O25" s="496"/>
      <c r="P25" s="496"/>
      <c r="Q25" s="121"/>
      <c r="R25" s="119"/>
    </row>
    <row r="26" spans="1:18" s="115" customFormat="1" ht="12.75" customHeight="1" x14ac:dyDescent="0.25">
      <c r="A26" s="161"/>
      <c r="B26" s="162"/>
      <c r="C26" s="162"/>
      <c r="D26" s="224"/>
      <c r="E26" s="166"/>
      <c r="F26" s="166"/>
      <c r="G26" s="166"/>
      <c r="H26" s="166"/>
      <c r="I26" s="166"/>
      <c r="J26" s="166"/>
      <c r="K26" s="166"/>
      <c r="L26" s="166"/>
      <c r="M26" s="166"/>
      <c r="N26" s="166"/>
      <c r="O26" s="163"/>
      <c r="P26" s="163"/>
      <c r="Q26" s="164"/>
      <c r="R26" s="163"/>
    </row>
    <row r="27" spans="1:18" s="115" customFormat="1" ht="12.75" customHeight="1" x14ac:dyDescent="0.25">
      <c r="A27" s="77" t="s">
        <v>466</v>
      </c>
      <c r="B27" s="71"/>
      <c r="C27" s="122"/>
      <c r="D27" s="122"/>
      <c r="E27" s="122"/>
      <c r="F27" s="122"/>
      <c r="G27" s="122"/>
      <c r="H27" s="122"/>
      <c r="I27" s="122"/>
      <c r="J27" s="122"/>
      <c r="K27" s="122"/>
      <c r="L27" s="122"/>
      <c r="M27" s="122"/>
      <c r="N27" s="122"/>
      <c r="O27" s="78"/>
      <c r="P27" s="78"/>
      <c r="Q27" s="72"/>
      <c r="R27" s="73"/>
    </row>
    <row r="28" spans="1:18" s="115" customFormat="1" ht="12.75" customHeight="1" x14ac:dyDescent="0.25">
      <c r="A28" s="116" t="s">
        <v>471</v>
      </c>
      <c r="B28" s="117"/>
      <c r="C28" s="495" t="s">
        <v>484</v>
      </c>
      <c r="D28" s="495"/>
      <c r="E28" s="495"/>
      <c r="F28" s="495"/>
      <c r="G28" s="495"/>
      <c r="H28" s="495"/>
      <c r="I28" s="495"/>
      <c r="J28" s="495"/>
      <c r="K28" s="495"/>
      <c r="L28" s="495"/>
      <c r="M28" s="495"/>
      <c r="N28" s="495"/>
      <c r="O28" s="495"/>
      <c r="P28" s="123"/>
      <c r="Q28" s="118"/>
      <c r="R28" s="116"/>
    </row>
    <row r="29" spans="1:18" s="115" customFormat="1" ht="12.75" customHeight="1" x14ac:dyDescent="0.25">
      <c r="A29" s="119" t="s">
        <v>459</v>
      </c>
      <c r="B29" s="120"/>
      <c r="C29" s="120"/>
      <c r="D29" s="120"/>
      <c r="E29" s="9"/>
      <c r="F29" s="9"/>
      <c r="G29" s="498"/>
      <c r="H29" s="498"/>
      <c r="I29" s="498"/>
      <c r="J29" s="498"/>
      <c r="K29" s="498"/>
      <c r="L29" s="498"/>
      <c r="M29" s="498"/>
      <c r="N29" s="498"/>
      <c r="O29" s="119"/>
      <c r="P29" s="119"/>
      <c r="Q29" s="121"/>
      <c r="R29" s="119"/>
    </row>
    <row r="30" spans="1:18" s="115" customFormat="1" ht="12.75" customHeight="1" x14ac:dyDescent="0.25">
      <c r="A30" s="119" t="s">
        <v>455</v>
      </c>
      <c r="B30" s="120"/>
      <c r="C30" s="120"/>
      <c r="D30" s="120"/>
      <c r="E30" s="9"/>
      <c r="F30" s="9"/>
      <c r="G30" s="498"/>
      <c r="H30" s="498"/>
      <c r="I30" s="498"/>
      <c r="J30" s="498"/>
      <c r="K30" s="498"/>
      <c r="L30" s="498"/>
      <c r="M30" s="498"/>
      <c r="N30" s="498"/>
      <c r="O30" s="119"/>
      <c r="P30" s="119"/>
      <c r="Q30" s="121"/>
      <c r="R30" s="119"/>
    </row>
    <row r="31" spans="1:18" s="115" customFormat="1" ht="12.75" customHeight="1" x14ac:dyDescent="0.25">
      <c r="A31" s="119" t="s">
        <v>460</v>
      </c>
      <c r="B31" s="120"/>
      <c r="C31" s="120"/>
      <c r="D31" s="120"/>
      <c r="E31" s="9"/>
      <c r="F31" s="9"/>
      <c r="G31" s="498"/>
      <c r="H31" s="498"/>
      <c r="I31" s="498"/>
      <c r="J31" s="498"/>
      <c r="K31" s="498"/>
      <c r="L31" s="498"/>
      <c r="M31" s="498"/>
      <c r="N31" s="498"/>
      <c r="O31" s="119"/>
      <c r="P31" s="119"/>
      <c r="Q31" s="121"/>
      <c r="R31" s="119"/>
    </row>
    <row r="32" spans="1:18" s="115" customFormat="1" ht="12.75" customHeight="1" x14ac:dyDescent="0.25">
      <c r="A32" s="119" t="s">
        <v>456</v>
      </c>
      <c r="B32" s="120"/>
      <c r="C32" s="120"/>
      <c r="D32" s="120"/>
      <c r="E32" s="9"/>
      <c r="F32" s="9"/>
      <c r="G32" s="498"/>
      <c r="H32" s="498"/>
      <c r="I32" s="498"/>
      <c r="J32" s="498"/>
      <c r="K32" s="498"/>
      <c r="L32" s="498"/>
      <c r="M32" s="498"/>
      <c r="N32" s="498"/>
      <c r="O32" s="119"/>
      <c r="P32" s="119"/>
      <c r="Q32" s="121"/>
      <c r="R32" s="119"/>
    </row>
    <row r="33" spans="1:18" s="115" customFormat="1" ht="12.75" customHeight="1" x14ac:dyDescent="0.25">
      <c r="A33" s="119" t="s">
        <v>457</v>
      </c>
      <c r="B33" s="120"/>
      <c r="C33" s="120"/>
      <c r="D33" s="120"/>
      <c r="E33" s="9"/>
      <c r="F33" s="9"/>
      <c r="G33" s="498"/>
      <c r="H33" s="498"/>
      <c r="I33" s="498"/>
      <c r="J33" s="498"/>
      <c r="K33" s="498"/>
      <c r="L33" s="498"/>
      <c r="M33" s="498"/>
      <c r="N33" s="498"/>
      <c r="O33" s="119"/>
      <c r="P33" s="119"/>
      <c r="Q33" s="121"/>
      <c r="R33" s="119"/>
    </row>
    <row r="34" spans="1:18" s="115" customFormat="1" ht="12.75" customHeight="1" x14ac:dyDescent="0.25">
      <c r="A34" s="119" t="s">
        <v>458</v>
      </c>
      <c r="B34" s="120"/>
      <c r="C34" s="120"/>
      <c r="D34" s="120"/>
      <c r="E34" s="9"/>
      <c r="F34" s="9"/>
      <c r="G34" s="498"/>
      <c r="H34" s="498"/>
      <c r="I34" s="498"/>
      <c r="J34" s="498"/>
      <c r="K34" s="498"/>
      <c r="L34" s="498"/>
      <c r="M34" s="498"/>
      <c r="N34" s="498"/>
      <c r="O34" s="119"/>
      <c r="P34" s="119"/>
      <c r="Q34" s="121"/>
      <c r="R34" s="119"/>
    </row>
    <row r="35" spans="1:18" s="115" customFormat="1" ht="12.75" customHeight="1" x14ac:dyDescent="0.25">
      <c r="A35" s="161"/>
      <c r="B35" s="162"/>
      <c r="C35" s="162"/>
      <c r="D35" s="224"/>
      <c r="E35" s="166"/>
      <c r="F35" s="166"/>
      <c r="G35" s="166"/>
      <c r="H35" s="166"/>
      <c r="I35" s="166"/>
      <c r="J35" s="166"/>
      <c r="K35" s="166"/>
      <c r="L35" s="166"/>
      <c r="M35" s="166"/>
      <c r="N35" s="166"/>
      <c r="O35" s="344"/>
      <c r="P35" s="163"/>
      <c r="Q35" s="164"/>
      <c r="R35" s="163"/>
    </row>
    <row r="36" spans="1:18" s="115" customFormat="1" ht="12.75" customHeight="1" x14ac:dyDescent="0.25">
      <c r="A36" s="77" t="s">
        <v>1115</v>
      </c>
      <c r="B36" s="71"/>
      <c r="C36" s="122"/>
      <c r="D36" s="122"/>
      <c r="E36" s="122"/>
      <c r="F36" s="122"/>
      <c r="G36" s="122"/>
      <c r="H36" s="122"/>
      <c r="I36" s="122"/>
      <c r="J36" s="122"/>
      <c r="K36" s="122"/>
      <c r="L36" s="122"/>
      <c r="M36" s="122"/>
      <c r="N36" s="122"/>
      <c r="O36" s="78"/>
      <c r="P36" s="78"/>
      <c r="Q36" s="72"/>
      <c r="R36" s="73"/>
    </row>
    <row r="37" spans="1:18" s="115" customFormat="1" ht="12.75" customHeight="1" x14ac:dyDescent="0.25">
      <c r="A37" s="116" t="s">
        <v>1116</v>
      </c>
      <c r="B37" s="117"/>
      <c r="C37" s="495" t="s">
        <v>483</v>
      </c>
      <c r="D37" s="495"/>
      <c r="E37" s="495"/>
      <c r="F37" s="495"/>
      <c r="G37" s="495"/>
      <c r="H37" s="495"/>
      <c r="I37" s="495"/>
      <c r="J37" s="495"/>
      <c r="K37" s="495" t="s">
        <v>483</v>
      </c>
      <c r="L37" s="495"/>
      <c r="M37" s="495"/>
      <c r="N37" s="495"/>
      <c r="O37" s="495"/>
      <c r="P37" s="123"/>
      <c r="Q37" s="118"/>
      <c r="R37" s="116"/>
    </row>
    <row r="38" spans="1:18" s="115" customFormat="1" ht="12.75" customHeight="1" x14ac:dyDescent="0.25">
      <c r="A38" s="161"/>
      <c r="B38" s="162"/>
      <c r="C38" s="162"/>
      <c r="D38" s="224"/>
      <c r="E38" s="166"/>
      <c r="F38" s="166"/>
      <c r="G38" s="166"/>
      <c r="H38" s="166"/>
      <c r="I38" s="166"/>
      <c r="J38" s="166"/>
      <c r="K38" s="166"/>
      <c r="L38" s="166"/>
      <c r="M38" s="166"/>
      <c r="N38" s="166"/>
      <c r="O38" s="163"/>
      <c r="P38" s="163"/>
      <c r="Q38" s="164"/>
      <c r="R38" s="163"/>
    </row>
    <row r="39" spans="1:18" s="115" customFormat="1" ht="12.75" customHeight="1" x14ac:dyDescent="0.25">
      <c r="A39" s="69" t="s">
        <v>481</v>
      </c>
      <c r="B39" s="71"/>
      <c r="C39" s="71"/>
      <c r="D39" s="71"/>
      <c r="E39" s="122"/>
      <c r="F39" s="122"/>
      <c r="G39" s="122"/>
      <c r="H39" s="122"/>
      <c r="I39" s="122"/>
      <c r="J39" s="122"/>
      <c r="K39" s="122"/>
      <c r="L39" s="122"/>
      <c r="M39" s="122"/>
      <c r="N39" s="122"/>
      <c r="O39" s="70"/>
      <c r="P39" s="70"/>
      <c r="Q39" s="72"/>
      <c r="R39" s="73"/>
    </row>
    <row r="40" spans="1:18" s="115" customFormat="1" ht="12.75" customHeight="1" x14ac:dyDescent="0.25">
      <c r="A40" s="116" t="s">
        <v>499</v>
      </c>
      <c r="B40" s="117"/>
      <c r="C40" s="458" t="s">
        <v>498</v>
      </c>
      <c r="D40" s="494" t="s">
        <v>860</v>
      </c>
      <c r="E40" s="494"/>
      <c r="F40" s="494"/>
      <c r="G40" s="494"/>
      <c r="H40" s="494"/>
      <c r="I40" s="494"/>
      <c r="J40" s="494"/>
      <c r="K40" s="494"/>
      <c r="L40" s="494"/>
      <c r="M40" s="494"/>
      <c r="N40" s="494"/>
      <c r="O40" s="494"/>
      <c r="P40" s="494"/>
      <c r="Q40" s="118"/>
      <c r="R40" s="116"/>
    </row>
    <row r="41" spans="1:18" s="115" customFormat="1" ht="12.75" customHeight="1" x14ac:dyDescent="0.25">
      <c r="A41" s="119" t="s">
        <v>497</v>
      </c>
      <c r="B41" s="120"/>
      <c r="C41" s="459" t="s">
        <v>498</v>
      </c>
      <c r="D41" s="494" t="s">
        <v>860</v>
      </c>
      <c r="E41" s="494"/>
      <c r="F41" s="494"/>
      <c r="G41" s="494"/>
      <c r="H41" s="494"/>
      <c r="I41" s="494"/>
      <c r="J41" s="494"/>
      <c r="K41" s="494"/>
      <c r="L41" s="494"/>
      <c r="M41" s="494"/>
      <c r="N41" s="494"/>
      <c r="O41" s="494"/>
      <c r="P41" s="494"/>
      <c r="Q41" s="121"/>
      <c r="R41" s="119"/>
    </row>
    <row r="42" spans="1:18" s="115" customFormat="1" ht="12.75" customHeight="1" x14ac:dyDescent="0.25">
      <c r="A42" s="119" t="s">
        <v>474</v>
      </c>
      <c r="B42" s="120"/>
      <c r="C42" s="459" t="s">
        <v>498</v>
      </c>
      <c r="D42" s="494" t="s">
        <v>860</v>
      </c>
      <c r="E42" s="494"/>
      <c r="F42" s="494"/>
      <c r="G42" s="494"/>
      <c r="H42" s="494"/>
      <c r="I42" s="494"/>
      <c r="J42" s="494"/>
      <c r="K42" s="494"/>
      <c r="L42" s="494"/>
      <c r="M42" s="494"/>
      <c r="N42" s="494"/>
      <c r="O42" s="494"/>
      <c r="P42" s="494"/>
      <c r="Q42" s="121"/>
      <c r="R42" s="119"/>
    </row>
    <row r="43" spans="1:18" s="115" customFormat="1" ht="12.75" customHeight="1" x14ac:dyDescent="0.25">
      <c r="A43" s="119" t="s">
        <v>500</v>
      </c>
      <c r="B43" s="120"/>
      <c r="C43" s="459" t="s">
        <v>498</v>
      </c>
      <c r="D43" s="494" t="s">
        <v>860</v>
      </c>
      <c r="E43" s="494"/>
      <c r="F43" s="494"/>
      <c r="G43" s="494"/>
      <c r="H43" s="494"/>
      <c r="I43" s="494"/>
      <c r="J43" s="494"/>
      <c r="K43" s="494"/>
      <c r="L43" s="494"/>
      <c r="M43" s="494"/>
      <c r="N43" s="494"/>
      <c r="O43" s="494"/>
      <c r="P43" s="494"/>
      <c r="Q43" s="121"/>
      <c r="R43" s="119"/>
    </row>
    <row r="44" spans="1:18" s="115" customFormat="1" ht="12.75" customHeight="1" x14ac:dyDescent="0.25">
      <c r="A44" s="119" t="s">
        <v>470</v>
      </c>
      <c r="B44" s="120"/>
      <c r="C44" s="360"/>
      <c r="D44" s="360"/>
      <c r="E44" s="360"/>
      <c r="F44" s="360"/>
      <c r="G44" s="360"/>
      <c r="H44" s="360"/>
      <c r="I44" s="360"/>
      <c r="J44" s="360"/>
      <c r="K44" s="360"/>
      <c r="L44" s="360"/>
      <c r="M44" s="360"/>
      <c r="N44" s="360"/>
      <c r="O44" s="354"/>
      <c r="P44" s="354"/>
      <c r="Q44" s="121"/>
      <c r="R44" s="119"/>
    </row>
    <row r="45" spans="1:18" s="115" customFormat="1" ht="12.75" customHeight="1" x14ac:dyDescent="0.25">
      <c r="A45" s="119" t="s">
        <v>467</v>
      </c>
      <c r="B45" s="120"/>
      <c r="C45" s="459" t="s">
        <v>498</v>
      </c>
      <c r="D45" s="494" t="s">
        <v>860</v>
      </c>
      <c r="E45" s="494"/>
      <c r="F45" s="494"/>
      <c r="G45" s="494"/>
      <c r="H45" s="494"/>
      <c r="I45" s="494"/>
      <c r="J45" s="494"/>
      <c r="K45" s="494"/>
      <c r="L45" s="494"/>
      <c r="M45" s="494"/>
      <c r="N45" s="494"/>
      <c r="O45" s="494"/>
      <c r="P45" s="494"/>
      <c r="Q45" s="121"/>
      <c r="R45" s="119"/>
    </row>
    <row r="46" spans="1:18" s="115" customFormat="1" ht="12.75" customHeight="1" x14ac:dyDescent="0.25">
      <c r="A46" s="119" t="s">
        <v>469</v>
      </c>
      <c r="B46" s="120"/>
      <c r="C46" s="360"/>
      <c r="D46" s="360"/>
      <c r="E46" s="360"/>
      <c r="F46" s="360"/>
      <c r="G46" s="360"/>
      <c r="H46" s="360"/>
      <c r="I46" s="360"/>
      <c r="J46" s="360"/>
      <c r="K46" s="360"/>
      <c r="L46" s="360"/>
      <c r="M46" s="360"/>
      <c r="N46" s="360"/>
      <c r="O46" s="354"/>
      <c r="P46" s="354"/>
      <c r="Q46" s="121"/>
      <c r="R46" s="119"/>
    </row>
    <row r="47" spans="1:18" s="115" customFormat="1" ht="12.75" customHeight="1" x14ac:dyDescent="0.25">
      <c r="A47" s="119" t="s">
        <v>468</v>
      </c>
      <c r="B47" s="120"/>
      <c r="C47" s="459" t="s">
        <v>498</v>
      </c>
      <c r="D47" s="494" t="s">
        <v>860</v>
      </c>
      <c r="E47" s="494"/>
      <c r="F47" s="494"/>
      <c r="G47" s="494"/>
      <c r="H47" s="494"/>
      <c r="I47" s="494"/>
      <c r="J47" s="494"/>
      <c r="K47" s="494"/>
      <c r="L47" s="494"/>
      <c r="M47" s="494"/>
      <c r="N47" s="494"/>
      <c r="O47" s="494"/>
      <c r="P47" s="494"/>
      <c r="Q47" s="121"/>
      <c r="R47" s="119"/>
    </row>
    <row r="48" spans="1:18" s="115" customFormat="1" ht="12.75" customHeight="1" x14ac:dyDescent="0.25">
      <c r="A48" s="354" t="s">
        <v>994</v>
      </c>
      <c r="B48" s="120"/>
      <c r="C48" s="360"/>
      <c r="D48" s="360"/>
      <c r="E48" s="360"/>
      <c r="F48" s="360"/>
      <c r="G48" s="360"/>
      <c r="H48" s="360"/>
      <c r="I48" s="360"/>
      <c r="J48" s="360"/>
      <c r="K48" s="360"/>
      <c r="L48" s="360"/>
      <c r="M48" s="360"/>
      <c r="N48" s="360"/>
      <c r="O48" s="354"/>
      <c r="P48" s="354"/>
      <c r="Q48" s="121"/>
      <c r="R48" s="119"/>
    </row>
    <row r="49" spans="1:18" ht="12.75" customHeight="1" x14ac:dyDescent="0.25">
      <c r="A49" s="161"/>
      <c r="B49" s="162"/>
      <c r="C49" s="336"/>
      <c r="D49" s="166"/>
      <c r="E49" s="166"/>
      <c r="F49" s="166"/>
      <c r="G49" s="166"/>
      <c r="H49" s="166"/>
      <c r="I49" s="166"/>
      <c r="J49" s="166"/>
      <c r="K49" s="166"/>
      <c r="L49" s="166"/>
      <c r="M49" s="166"/>
      <c r="N49" s="166"/>
      <c r="O49" s="344"/>
      <c r="P49" s="344"/>
      <c r="Q49" s="164"/>
      <c r="R49" s="163"/>
    </row>
    <row r="50" spans="1:18" s="115" customFormat="1" ht="12.75" customHeight="1" x14ac:dyDescent="0.25">
      <c r="A50" s="69" t="s">
        <v>482</v>
      </c>
      <c r="B50" s="71"/>
      <c r="C50" s="71"/>
      <c r="D50" s="71"/>
      <c r="E50" s="122"/>
      <c r="F50" s="122"/>
      <c r="G50" s="122"/>
      <c r="H50" s="122"/>
      <c r="I50" s="122"/>
      <c r="J50" s="122"/>
      <c r="K50" s="122"/>
      <c r="L50" s="122"/>
      <c r="M50" s="122"/>
      <c r="N50" s="122"/>
      <c r="O50" s="70"/>
      <c r="P50" s="70"/>
      <c r="Q50" s="72"/>
      <c r="R50" s="73"/>
    </row>
    <row r="51" spans="1:18" ht="12.75" customHeight="1" x14ac:dyDescent="0.25">
      <c r="A51" s="114" t="s">
        <v>56</v>
      </c>
      <c r="B51" s="105" t="s">
        <v>336</v>
      </c>
      <c r="C51" s="497" t="s">
        <v>336</v>
      </c>
      <c r="D51" s="497"/>
      <c r="E51" s="497"/>
      <c r="F51" s="497"/>
      <c r="G51" s="497"/>
      <c r="H51" s="497"/>
      <c r="I51" s="497"/>
      <c r="J51" s="497"/>
      <c r="K51" s="497"/>
      <c r="L51" s="497"/>
      <c r="M51" s="497"/>
      <c r="N51" s="497"/>
      <c r="O51" s="497"/>
      <c r="P51" s="497"/>
      <c r="Q51" s="114"/>
      <c r="R51" s="114"/>
    </row>
    <row r="52" spans="1:18" ht="12.75" customHeight="1" x14ac:dyDescent="0.25">
      <c r="A52" s="50" t="s">
        <v>57</v>
      </c>
      <c r="B52" s="112" t="s">
        <v>336</v>
      </c>
      <c r="C52" s="494" t="s">
        <v>336</v>
      </c>
      <c r="D52" s="494"/>
      <c r="E52" s="494"/>
      <c r="F52" s="494"/>
      <c r="G52" s="494"/>
      <c r="H52" s="494"/>
      <c r="I52" s="494"/>
      <c r="J52" s="494"/>
      <c r="K52" s="494"/>
      <c r="L52" s="494"/>
      <c r="M52" s="494"/>
      <c r="N52" s="494"/>
      <c r="O52" s="494"/>
      <c r="P52" s="494"/>
      <c r="Q52" s="50"/>
      <c r="R52" s="50"/>
    </row>
    <row r="53" spans="1:18" ht="12.75" customHeight="1" x14ac:dyDescent="0.25">
      <c r="A53" s="357" t="s">
        <v>58</v>
      </c>
      <c r="B53" s="300" t="s">
        <v>336</v>
      </c>
      <c r="C53" s="142" t="s">
        <v>336</v>
      </c>
      <c r="D53" s="494" t="s">
        <v>858</v>
      </c>
      <c r="E53" s="494"/>
      <c r="F53" s="494"/>
      <c r="G53" s="494"/>
      <c r="H53" s="494"/>
      <c r="I53" s="494"/>
      <c r="J53" s="494"/>
      <c r="K53" s="494"/>
      <c r="L53" s="494"/>
      <c r="M53" s="494"/>
      <c r="N53" s="494"/>
      <c r="O53" s="494"/>
      <c r="P53" s="494"/>
      <c r="Q53" s="364"/>
      <c r="R53" s="50"/>
    </row>
    <row r="54" spans="1:18" ht="12.75" customHeight="1" x14ac:dyDescent="0.25">
      <c r="A54" s="357" t="s">
        <v>59</v>
      </c>
      <c r="B54" s="300" t="s">
        <v>336</v>
      </c>
      <c r="C54" s="142" t="s">
        <v>336</v>
      </c>
      <c r="D54" s="494" t="s">
        <v>859</v>
      </c>
      <c r="E54" s="494"/>
      <c r="F54" s="494"/>
      <c r="G54" s="494"/>
      <c r="H54" s="494"/>
      <c r="I54" s="494"/>
      <c r="J54" s="494"/>
      <c r="K54" s="494"/>
      <c r="L54" s="494"/>
      <c r="M54" s="494"/>
      <c r="N54" s="494"/>
      <c r="O54" s="494"/>
      <c r="P54" s="494"/>
      <c r="Q54" s="50"/>
      <c r="R54" s="50"/>
    </row>
    <row r="55" spans="1:18" ht="14.25" customHeight="1" x14ac:dyDescent="0.25">
      <c r="E55" s="244"/>
      <c r="F55" s="244"/>
      <c r="G55" s="244"/>
      <c r="H55" s="244"/>
      <c r="I55" s="244"/>
      <c r="J55" s="244"/>
      <c r="K55" s="244"/>
      <c r="L55" s="244"/>
      <c r="M55" s="244"/>
      <c r="N55" s="244"/>
      <c r="O55" s="7"/>
    </row>
  </sheetData>
  <sortState xmlns:xlrd2="http://schemas.microsoft.com/office/spreadsheetml/2017/richdata2" ref="A41:G49">
    <sortCondition ref="A41"/>
  </sortState>
  <mergeCells count="24">
    <mergeCell ref="D47:P47"/>
    <mergeCell ref="G29:N29"/>
    <mergeCell ref="G30:N30"/>
    <mergeCell ref="G31:N31"/>
    <mergeCell ref="G32:N32"/>
    <mergeCell ref="G33:N33"/>
    <mergeCell ref="G34:N34"/>
    <mergeCell ref="C37:O37"/>
    <mergeCell ref="D54:P54"/>
    <mergeCell ref="D40:P40"/>
    <mergeCell ref="D41:P41"/>
    <mergeCell ref="D42:P42"/>
    <mergeCell ref="C20:P20"/>
    <mergeCell ref="C21:P21"/>
    <mergeCell ref="C22:P22"/>
    <mergeCell ref="C23:P23"/>
    <mergeCell ref="C24:P24"/>
    <mergeCell ref="C25:P25"/>
    <mergeCell ref="C28:O28"/>
    <mergeCell ref="C51:P51"/>
    <mergeCell ref="C52:P52"/>
    <mergeCell ref="D53:P53"/>
    <mergeCell ref="D43:P43"/>
    <mergeCell ref="D45:P45"/>
  </mergeCells>
  <dataValidations disablePrompts="1" count="1">
    <dataValidation type="list" allowBlank="1" showInputMessage="1" showErrorMessage="1" sqref="P2" xr:uid="{00000000-0002-0000-0400-000000000000}">
      <formula1>"Inclusive, Excluding, N/A"</formula1>
    </dataValidation>
  </dataValidations>
  <hyperlinks>
    <hyperlink ref="B51" r:id="rId1" xr:uid="{00000000-0004-0000-0400-000000000000}"/>
    <hyperlink ref="B52" r:id="rId2" xr:uid="{00000000-0004-0000-0400-000001000000}"/>
    <hyperlink ref="B53" r:id="rId3" xr:uid="{00000000-0004-0000-0400-000002000000}"/>
    <hyperlink ref="B54" r:id="rId4" xr:uid="{00000000-0004-0000-0400-000003000000}"/>
    <hyperlink ref="C20" r:id="rId5" xr:uid="{00000000-0004-0000-0400-000004000000}"/>
    <hyperlink ref="C21" r:id="rId6" xr:uid="{00000000-0004-0000-0400-000005000000}"/>
    <hyperlink ref="C22" r:id="rId7" xr:uid="{00000000-0004-0000-0400-000006000000}"/>
    <hyperlink ref="C23" r:id="rId8" xr:uid="{00000000-0004-0000-0400-000007000000}"/>
    <hyperlink ref="C24" r:id="rId9" xr:uid="{00000000-0004-0000-0400-000008000000}"/>
    <hyperlink ref="C25" r:id="rId10" xr:uid="{00000000-0004-0000-0400-000009000000}"/>
    <hyperlink ref="C28" r:id="rId11" xr:uid="{00000000-0004-0000-0400-00000A000000}"/>
    <hyperlink ref="C51" r:id="rId12" xr:uid="{00000000-0004-0000-0400-00000B000000}"/>
    <hyperlink ref="C52" r:id="rId13" xr:uid="{00000000-0004-0000-0400-00000C000000}"/>
    <hyperlink ref="C53" r:id="rId14" xr:uid="{00000000-0004-0000-0400-00000D000000}"/>
    <hyperlink ref="C54" r:id="rId15" xr:uid="{00000000-0004-0000-0400-00000E000000}"/>
    <hyperlink ref="C45" r:id="rId16" xr:uid="{00000000-0004-0000-0400-00000F000000}"/>
    <hyperlink ref="C40" r:id="rId17" xr:uid="{00000000-0004-0000-0400-000010000000}"/>
    <hyperlink ref="C43" r:id="rId18" xr:uid="{00000000-0004-0000-0400-000011000000}"/>
    <hyperlink ref="C47" r:id="rId19" xr:uid="{00000000-0004-0000-0400-000012000000}"/>
    <hyperlink ref="C42" r:id="rId20" xr:uid="{00000000-0004-0000-0400-000013000000}"/>
    <hyperlink ref="C41" r:id="rId21" xr:uid="{00000000-0004-0000-0400-000014000000}"/>
    <hyperlink ref="D53" r:id="rId22" display="https://enjoyleisure.com/venues/c9/musselburgh_links_the_old_golf_course/" xr:uid="{00000000-0004-0000-0400-000015000000}"/>
    <hyperlink ref="D54" r:id="rId23" display="https://enjoyleisure.com/venues/c10/winterfield_golf_course/" xr:uid="{00000000-0004-0000-0400-000016000000}"/>
    <hyperlink ref="D40" r:id="rId24" display="https://enjoyleisure.com/venues/pitches_and_pavilions/d4/" xr:uid="{00000000-0004-0000-0400-000017000000}"/>
    <hyperlink ref="D41" r:id="rId25" display="https://enjoyleisure.com/venues/pitches_and_pavilions/d4/" xr:uid="{00000000-0004-0000-0400-000018000000}"/>
    <hyperlink ref="D42" r:id="rId26" display="https://enjoyleisure.com/venues/pitches_and_pavilions/d4/" xr:uid="{00000000-0004-0000-0400-000019000000}"/>
    <hyperlink ref="D43" r:id="rId27" display="https://enjoyleisure.com/venues/pitches_and_pavilions/d4/" xr:uid="{00000000-0004-0000-0400-00001A000000}"/>
    <hyperlink ref="D45" r:id="rId28" display="https://enjoyleisure.com/venues/pitches_and_pavilions/d4/" xr:uid="{00000000-0004-0000-0400-00001B000000}"/>
    <hyperlink ref="D47" r:id="rId29" display="https://enjoyleisure.com/venues/pitches_and_pavilions/d4/" xr:uid="{00000000-0004-0000-0400-00001C000000}"/>
    <hyperlink ref="K37" r:id="rId30" display="https://wallyford.schoolhire.co.uk/" xr:uid="{9B16C391-5596-4C7F-ADFA-647000DAF81D}"/>
    <hyperlink ref="K37:W37" r:id="rId31" display="Click here to check our facilities and prices" xr:uid="{A36D0677-810F-4D7B-B2A3-9A42C599BF7B}"/>
    <hyperlink ref="C37:O37" r:id="rId32" display="Click here to check our facilities and prices" xr:uid="{759198D2-99F0-4364-9D97-EA5C63FE590D}"/>
  </hyperlinks>
  <pageMargins left="0.23622047244094491" right="0.23622047244094491" top="0.74803149606299213" bottom="0.74803149606299213" header="0.31496062992125984" footer="0.31496062992125984"/>
  <pageSetup paperSize="9" scale="90" fitToHeight="0" orientation="landscape" r:id="rId33"/>
  <headerFooter>
    <oddFooter>&amp;C&amp;P</oddFooter>
  </headerFooter>
  <legacyDrawing r:id="rId3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T1231"/>
  <sheetViews>
    <sheetView view="pageBreakPreview" zoomScale="90" zoomScaleNormal="100" zoomScaleSheetLayoutView="90" workbookViewId="0">
      <pane ySplit="1" topLeftCell="A9" activePane="bottomLeft" state="frozen"/>
      <selection activeCell="B20" sqref="B20"/>
      <selection pane="bottomLeft" activeCell="L1" sqref="B1:L1048576"/>
    </sheetView>
  </sheetViews>
  <sheetFormatPr defaultColWidth="9" defaultRowHeight="12.75" x14ac:dyDescent="0.25"/>
  <cols>
    <col min="1" max="1" width="81.25" style="421" customWidth="1"/>
    <col min="2" max="2" width="8.625" style="368" hidden="1" customWidth="1"/>
    <col min="3" max="3" width="8.625" style="422" hidden="1" customWidth="1"/>
    <col min="4" max="12" width="8.625" style="420" hidden="1" customWidth="1"/>
    <col min="13" max="13" width="8.625" style="420" customWidth="1"/>
    <col min="14" max="14" width="12.5" style="420" hidden="1" customWidth="1"/>
    <col min="15" max="15" width="19.625" style="368" customWidth="1"/>
    <col min="16" max="16" width="8.625" style="368" customWidth="1"/>
    <col min="17" max="17" width="12.625" style="423" customWidth="1"/>
    <col min="18" max="18" width="14.625" style="368" customWidth="1"/>
    <col min="19" max="22" width="0" style="368" hidden="1" customWidth="1"/>
    <col min="23" max="16384" width="9" style="368"/>
  </cols>
  <sheetData>
    <row r="1" spans="1:18" ht="30" customHeight="1" x14ac:dyDescent="0.25">
      <c r="A1" s="365" t="s">
        <v>12</v>
      </c>
      <c r="B1" s="365" t="s">
        <v>0</v>
      </c>
      <c r="C1" s="366" t="s">
        <v>8</v>
      </c>
      <c r="D1" s="366" t="s">
        <v>593</v>
      </c>
      <c r="E1" s="366" t="s">
        <v>788</v>
      </c>
      <c r="F1" s="366" t="s">
        <v>794</v>
      </c>
      <c r="G1" s="366" t="s">
        <v>853</v>
      </c>
      <c r="H1" s="432" t="s">
        <v>919</v>
      </c>
      <c r="I1" s="54" t="s">
        <v>918</v>
      </c>
      <c r="J1" s="432" t="s">
        <v>989</v>
      </c>
      <c r="K1" s="54" t="s">
        <v>990</v>
      </c>
      <c r="L1" s="432" t="s">
        <v>1089</v>
      </c>
      <c r="M1" s="54" t="s">
        <v>1090</v>
      </c>
      <c r="N1" s="366" t="s">
        <v>805</v>
      </c>
      <c r="O1" s="365" t="s">
        <v>216</v>
      </c>
      <c r="P1" s="365" t="s">
        <v>2</v>
      </c>
      <c r="Q1" s="367" t="s">
        <v>3</v>
      </c>
      <c r="R1" s="365" t="s">
        <v>1</v>
      </c>
    </row>
    <row r="2" spans="1:18" s="374" customFormat="1" x14ac:dyDescent="0.25">
      <c r="A2" s="369" t="s">
        <v>37</v>
      </c>
      <c r="B2" s="370"/>
      <c r="C2" s="371"/>
      <c r="D2" s="371"/>
      <c r="E2" s="371"/>
      <c r="F2" s="371"/>
      <c r="G2" s="371"/>
      <c r="H2" s="66"/>
      <c r="I2" s="66"/>
      <c r="J2" s="66"/>
      <c r="K2" s="66"/>
      <c r="L2" s="66"/>
      <c r="M2" s="66"/>
      <c r="N2" s="371"/>
      <c r="O2" s="370"/>
      <c r="P2" s="370"/>
      <c r="Q2" s="372"/>
      <c r="R2" s="373"/>
    </row>
    <row r="3" spans="1:18" s="380" customFormat="1" x14ac:dyDescent="0.25">
      <c r="A3" s="375" t="s">
        <v>14</v>
      </c>
      <c r="B3" s="375"/>
      <c r="C3" s="376">
        <v>815</v>
      </c>
      <c r="D3" s="376">
        <v>840</v>
      </c>
      <c r="E3" s="377">
        <v>865</v>
      </c>
      <c r="F3" s="378">
        <v>891.15600000000006</v>
      </c>
      <c r="G3" s="378">
        <v>917.90000000000009</v>
      </c>
      <c r="H3" s="356">
        <v>1009.6900000000002</v>
      </c>
      <c r="I3" s="356">
        <v>1009.7</v>
      </c>
      <c r="J3" s="356">
        <v>1060.1850000000002</v>
      </c>
      <c r="K3" s="356">
        <v>1060.5</v>
      </c>
      <c r="L3" s="356">
        <f>K3*(1+'Base Increase'!$A$2)</f>
        <v>1092.3150000000001</v>
      </c>
      <c r="M3" s="356">
        <v>1113.53</v>
      </c>
      <c r="N3" s="378" t="s">
        <v>1161</v>
      </c>
      <c r="O3" s="375" t="s">
        <v>13</v>
      </c>
      <c r="P3" s="375" t="s">
        <v>378</v>
      </c>
      <c r="Q3" s="358">
        <f>'Base Increase'!$A$5</f>
        <v>45748</v>
      </c>
      <c r="R3" s="375" t="s">
        <v>391</v>
      </c>
    </row>
    <row r="4" spans="1:18" s="380" customFormat="1" ht="25.5" x14ac:dyDescent="0.25">
      <c r="A4" s="381" t="s">
        <v>15</v>
      </c>
      <c r="B4" s="381"/>
      <c r="C4" s="382">
        <v>357</v>
      </c>
      <c r="D4" s="382">
        <v>368</v>
      </c>
      <c r="E4" s="377">
        <v>379</v>
      </c>
      <c r="F4" s="378">
        <v>390.41120000000001</v>
      </c>
      <c r="G4" s="378">
        <v>402.1</v>
      </c>
      <c r="H4" s="356">
        <v>442.31000000000006</v>
      </c>
      <c r="I4" s="356">
        <v>442.3</v>
      </c>
      <c r="J4" s="356">
        <v>464.41500000000002</v>
      </c>
      <c r="K4" s="356">
        <v>464.1</v>
      </c>
      <c r="L4" s="356">
        <f>K4*(1+'Base Increase'!$A$2)</f>
        <v>478.02300000000002</v>
      </c>
      <c r="M4" s="356">
        <v>487.31</v>
      </c>
      <c r="N4" s="378" t="s">
        <v>1161</v>
      </c>
      <c r="O4" s="381" t="s">
        <v>13</v>
      </c>
      <c r="P4" s="381" t="s">
        <v>378</v>
      </c>
      <c r="Q4" s="358">
        <f>'Base Increase'!$A$5</f>
        <v>45748</v>
      </c>
      <c r="R4" s="381" t="s">
        <v>391</v>
      </c>
    </row>
    <row r="5" spans="1:18" s="380" customFormat="1" x14ac:dyDescent="0.25">
      <c r="A5" s="381" t="s">
        <v>700</v>
      </c>
      <c r="B5" s="381"/>
      <c r="C5" s="382">
        <v>765</v>
      </c>
      <c r="D5" s="382">
        <v>790</v>
      </c>
      <c r="E5" s="377">
        <v>815</v>
      </c>
      <c r="F5" s="378">
        <v>838.1110000000001</v>
      </c>
      <c r="G5" s="378">
        <v>863.30000000000007</v>
      </c>
      <c r="H5" s="356">
        <v>949.63000000000011</v>
      </c>
      <c r="I5" s="356">
        <v>949.6</v>
      </c>
      <c r="J5" s="356">
        <v>997.08</v>
      </c>
      <c r="K5" s="356">
        <v>997.5</v>
      </c>
      <c r="L5" s="356">
        <f>K5*(1+'Base Increase'!$A$2)</f>
        <v>1027.425</v>
      </c>
      <c r="M5" s="356">
        <v>1047.3800000000001</v>
      </c>
      <c r="N5" s="378" t="s">
        <v>1161</v>
      </c>
      <c r="O5" s="381" t="s">
        <v>16</v>
      </c>
      <c r="P5" s="381" t="s">
        <v>378</v>
      </c>
      <c r="Q5" s="358">
        <f>'Base Increase'!$A$5</f>
        <v>45748</v>
      </c>
      <c r="R5" s="381" t="s">
        <v>391</v>
      </c>
    </row>
    <row r="6" spans="1:18" s="380" customFormat="1" x14ac:dyDescent="0.25">
      <c r="A6" s="381" t="s">
        <v>701</v>
      </c>
      <c r="B6" s="381"/>
      <c r="C6" s="382">
        <v>200</v>
      </c>
      <c r="D6" s="382">
        <v>206</v>
      </c>
      <c r="E6" s="377">
        <v>213</v>
      </c>
      <c r="F6" s="378">
        <v>218.5454</v>
      </c>
      <c r="G6" s="378">
        <v>225.10000000000002</v>
      </c>
      <c r="H6" s="356">
        <v>247.61000000000004</v>
      </c>
      <c r="I6" s="356">
        <v>247.60000000000002</v>
      </c>
      <c r="J6" s="356">
        <v>259.98</v>
      </c>
      <c r="K6" s="356">
        <v>260.39999999999998</v>
      </c>
      <c r="L6" s="356">
        <f>K6*(1+'Base Increase'!$A$2)</f>
        <v>268.21199999999999</v>
      </c>
      <c r="M6" s="356">
        <v>273.42</v>
      </c>
      <c r="N6" s="378" t="s">
        <v>1161</v>
      </c>
      <c r="O6" s="381" t="s">
        <v>16</v>
      </c>
      <c r="P6" s="381" t="s">
        <v>378</v>
      </c>
      <c r="Q6" s="358">
        <f>'Base Increase'!$A$5</f>
        <v>45748</v>
      </c>
      <c r="R6" s="381" t="s">
        <v>391</v>
      </c>
    </row>
    <row r="7" spans="1:18" s="380" customFormat="1" x14ac:dyDescent="0.25">
      <c r="A7" s="381" t="s">
        <v>1178</v>
      </c>
      <c r="B7" s="381"/>
      <c r="C7" s="382"/>
      <c r="D7" s="382"/>
      <c r="E7" s="377"/>
      <c r="F7" s="378"/>
      <c r="G7" s="378"/>
      <c r="H7" s="356"/>
      <c r="I7" s="356"/>
      <c r="J7" s="356"/>
      <c r="K7" s="356"/>
      <c r="L7" s="356"/>
      <c r="M7" s="356">
        <v>1569.96</v>
      </c>
      <c r="N7" s="378"/>
      <c r="O7" s="381" t="s">
        <v>16</v>
      </c>
      <c r="P7" s="381" t="s">
        <v>378</v>
      </c>
      <c r="Q7" s="358">
        <v>45748</v>
      </c>
      <c r="R7" s="381" t="s">
        <v>391</v>
      </c>
    </row>
    <row r="8" spans="1:18" s="380" customFormat="1" x14ac:dyDescent="0.25">
      <c r="A8" s="381" t="s">
        <v>702</v>
      </c>
      <c r="B8" s="381"/>
      <c r="C8" s="382">
        <v>1147.5</v>
      </c>
      <c r="D8" s="382">
        <v>1190</v>
      </c>
      <c r="E8" s="377">
        <v>1230</v>
      </c>
      <c r="F8" s="378">
        <v>1257.1665000000003</v>
      </c>
      <c r="G8" s="378">
        <v>1294.9000000000001</v>
      </c>
      <c r="H8" s="356">
        <v>1424.3900000000003</v>
      </c>
      <c r="I8" s="356">
        <v>1424.4</v>
      </c>
      <c r="J8" s="356">
        <v>1495.6200000000001</v>
      </c>
      <c r="K8" s="356">
        <v>1495.2</v>
      </c>
      <c r="L8" s="356">
        <f>K8*(1+'Base Increase'!$A$2)</f>
        <v>1540.056</v>
      </c>
      <c r="M8" s="356">
        <v>1569.96</v>
      </c>
      <c r="N8" s="378" t="s">
        <v>1161</v>
      </c>
      <c r="O8" s="381" t="s">
        <v>16</v>
      </c>
      <c r="P8" s="381" t="s">
        <v>378</v>
      </c>
      <c r="Q8" s="358">
        <f>'Base Increase'!$A$5</f>
        <v>45748</v>
      </c>
      <c r="R8" s="381" t="s">
        <v>391</v>
      </c>
    </row>
    <row r="9" spans="1:18" s="380" customFormat="1" x14ac:dyDescent="0.25">
      <c r="A9" s="381" t="s">
        <v>703</v>
      </c>
      <c r="B9" s="381"/>
      <c r="C9" s="382">
        <v>300</v>
      </c>
      <c r="D9" s="382">
        <v>309</v>
      </c>
      <c r="E9" s="377">
        <v>319</v>
      </c>
      <c r="F9" s="378">
        <v>327.81810000000002</v>
      </c>
      <c r="G9" s="378">
        <v>337.70000000000005</v>
      </c>
      <c r="H9" s="356">
        <v>371.47000000000008</v>
      </c>
      <c r="I9" s="356">
        <v>371.5</v>
      </c>
      <c r="J9" s="356">
        <v>390.07499999999999</v>
      </c>
      <c r="K9" s="356">
        <v>390.6</v>
      </c>
      <c r="L9" s="356">
        <f>K9*(1+'Base Increase'!$A$2)</f>
        <v>402.31800000000004</v>
      </c>
      <c r="M9" s="356">
        <v>410.13</v>
      </c>
      <c r="N9" s="378" t="s">
        <v>1161</v>
      </c>
      <c r="O9" s="381" t="s">
        <v>16</v>
      </c>
      <c r="P9" s="381" t="s">
        <v>378</v>
      </c>
      <c r="Q9" s="358">
        <f>'Base Increase'!$A$5</f>
        <v>45748</v>
      </c>
      <c r="R9" s="381" t="s">
        <v>391</v>
      </c>
    </row>
    <row r="10" spans="1:18" s="380" customFormat="1" x14ac:dyDescent="0.25">
      <c r="A10" s="381" t="s">
        <v>704</v>
      </c>
      <c r="B10" s="381"/>
      <c r="C10" s="382">
        <v>1530</v>
      </c>
      <c r="D10" s="382">
        <v>1580</v>
      </c>
      <c r="E10" s="377">
        <v>1630</v>
      </c>
      <c r="F10" s="378">
        <v>1676.2220000000002</v>
      </c>
      <c r="G10" s="378">
        <v>1726.5</v>
      </c>
      <c r="H10" s="356">
        <v>1899.15</v>
      </c>
      <c r="I10" s="356">
        <v>1899.2</v>
      </c>
      <c r="J10" s="356">
        <v>1994.16</v>
      </c>
      <c r="K10" s="356">
        <v>1995</v>
      </c>
      <c r="L10" s="356">
        <f>K10*(1+'Base Increase'!$A$2)</f>
        <v>2054.85</v>
      </c>
      <c r="M10" s="356">
        <v>2094.75</v>
      </c>
      <c r="N10" s="378" t="s">
        <v>1161</v>
      </c>
      <c r="O10" s="381" t="s">
        <v>16</v>
      </c>
      <c r="P10" s="381" t="s">
        <v>378</v>
      </c>
      <c r="Q10" s="358">
        <f>'Base Increase'!$A$5</f>
        <v>45748</v>
      </c>
      <c r="R10" s="381" t="s">
        <v>391</v>
      </c>
    </row>
    <row r="11" spans="1:18" s="380" customFormat="1" x14ac:dyDescent="0.25">
      <c r="A11" s="381" t="s">
        <v>705</v>
      </c>
      <c r="B11" s="381"/>
      <c r="C11" s="382">
        <v>400</v>
      </c>
      <c r="D11" s="382">
        <v>412</v>
      </c>
      <c r="E11" s="377">
        <v>425</v>
      </c>
      <c r="F11" s="378">
        <v>437.0908</v>
      </c>
      <c r="G11" s="378">
        <v>450.20000000000005</v>
      </c>
      <c r="H11" s="356">
        <v>495.22000000000008</v>
      </c>
      <c r="I11" s="356">
        <v>495.20000000000005</v>
      </c>
      <c r="J11" s="356">
        <v>519.96</v>
      </c>
      <c r="K11" s="356">
        <v>520.79999999999995</v>
      </c>
      <c r="L11" s="356">
        <f>K11*(1+'Base Increase'!$A$2)</f>
        <v>536.42399999999998</v>
      </c>
      <c r="M11" s="356">
        <v>545.74</v>
      </c>
      <c r="N11" s="378" t="s">
        <v>1161</v>
      </c>
      <c r="O11" s="381" t="s">
        <v>16</v>
      </c>
      <c r="P11" s="381" t="s">
        <v>378</v>
      </c>
      <c r="Q11" s="358">
        <f>'Base Increase'!$A$5</f>
        <v>45748</v>
      </c>
      <c r="R11" s="381" t="s">
        <v>391</v>
      </c>
    </row>
    <row r="12" spans="1:18" s="380" customFormat="1" x14ac:dyDescent="0.25">
      <c r="A12" s="381" t="s">
        <v>18</v>
      </c>
      <c r="B12" s="381"/>
      <c r="C12" s="382">
        <v>165</v>
      </c>
      <c r="D12" s="382">
        <v>170</v>
      </c>
      <c r="E12" s="377">
        <v>175</v>
      </c>
      <c r="F12" s="378">
        <v>180.35300000000001</v>
      </c>
      <c r="G12" s="378">
        <v>185.8</v>
      </c>
      <c r="H12" s="356">
        <v>204.38000000000002</v>
      </c>
      <c r="I12" s="356">
        <v>204.4</v>
      </c>
      <c r="J12" s="356">
        <v>214.62</v>
      </c>
      <c r="K12" s="356">
        <v>214.2</v>
      </c>
      <c r="L12" s="356">
        <f>K12*(1+'Base Increase'!$A$2)</f>
        <v>220.626</v>
      </c>
      <c r="M12" s="356">
        <v>224.91</v>
      </c>
      <c r="N12" s="378" t="s">
        <v>1161</v>
      </c>
      <c r="O12" s="381" t="s">
        <v>22</v>
      </c>
      <c r="P12" s="381" t="s">
        <v>21</v>
      </c>
      <c r="Q12" s="358">
        <f>'Base Increase'!$A$5</f>
        <v>45748</v>
      </c>
      <c r="R12" s="381" t="s">
        <v>391</v>
      </c>
    </row>
    <row r="13" spans="1:18" s="380" customFormat="1" ht="12.75" customHeight="1" x14ac:dyDescent="0.25">
      <c r="A13" s="381" t="s">
        <v>17</v>
      </c>
      <c r="B13" s="381"/>
      <c r="C13" s="382">
        <v>110</v>
      </c>
      <c r="D13" s="382">
        <v>114</v>
      </c>
      <c r="E13" s="377">
        <v>118</v>
      </c>
      <c r="F13" s="378">
        <v>120.9426</v>
      </c>
      <c r="G13" s="378">
        <v>124.60000000000001</v>
      </c>
      <c r="H13" s="356">
        <v>137.06000000000003</v>
      </c>
      <c r="I13" s="356">
        <v>137.1</v>
      </c>
      <c r="J13" s="356">
        <v>143.95500000000001</v>
      </c>
      <c r="K13" s="356">
        <v>143.85</v>
      </c>
      <c r="L13" s="356">
        <f>K13*(1+'Base Increase'!$A$2)</f>
        <v>148.16550000000001</v>
      </c>
      <c r="M13" s="356">
        <v>151.04</v>
      </c>
      <c r="N13" s="378" t="s">
        <v>1161</v>
      </c>
      <c r="O13" s="381" t="s">
        <v>22</v>
      </c>
      <c r="P13" s="381" t="s">
        <v>21</v>
      </c>
      <c r="Q13" s="358">
        <f>'Base Increase'!$A$5</f>
        <v>45748</v>
      </c>
      <c r="R13" s="381" t="s">
        <v>391</v>
      </c>
    </row>
    <row r="14" spans="1:18" s="380" customFormat="1" x14ac:dyDescent="0.25">
      <c r="A14" s="381" t="s">
        <v>1155</v>
      </c>
      <c r="B14" s="381"/>
      <c r="C14" s="382"/>
      <c r="D14" s="382"/>
      <c r="E14" s="377"/>
      <c r="F14" s="378"/>
      <c r="G14" s="378"/>
      <c r="H14" s="356"/>
      <c r="I14" s="356"/>
      <c r="J14" s="356"/>
      <c r="K14" s="356"/>
      <c r="L14" s="356"/>
      <c r="M14" s="356">
        <v>1569.96</v>
      </c>
      <c r="N14" s="378" t="s">
        <v>1161</v>
      </c>
      <c r="O14" s="381" t="s">
        <v>22</v>
      </c>
      <c r="P14" s="381" t="s">
        <v>378</v>
      </c>
      <c r="Q14" s="358">
        <f>'Base Increase'!$A$5</f>
        <v>45748</v>
      </c>
      <c r="R14" s="381" t="s">
        <v>391</v>
      </c>
    </row>
    <row r="15" spans="1:18" s="380" customFormat="1" x14ac:dyDescent="0.25">
      <c r="A15" s="381" t="s">
        <v>1156</v>
      </c>
      <c r="B15" s="381"/>
      <c r="C15" s="382"/>
      <c r="D15" s="382"/>
      <c r="E15" s="377"/>
      <c r="F15" s="378"/>
      <c r="G15" s="378"/>
      <c r="H15" s="356"/>
      <c r="I15" s="356"/>
      <c r="J15" s="356"/>
      <c r="K15" s="356"/>
      <c r="L15" s="356"/>
      <c r="M15" s="356">
        <v>2094.75</v>
      </c>
      <c r="N15" s="378" t="s">
        <v>1161</v>
      </c>
      <c r="O15" s="381" t="s">
        <v>22</v>
      </c>
      <c r="P15" s="381" t="s">
        <v>378</v>
      </c>
      <c r="Q15" s="358">
        <f>'Base Increase'!$A$5</f>
        <v>45748</v>
      </c>
      <c r="R15" s="381" t="s">
        <v>391</v>
      </c>
    </row>
    <row r="16" spans="1:18" s="380" customFormat="1" x14ac:dyDescent="0.25">
      <c r="A16" s="381" t="s">
        <v>1157</v>
      </c>
      <c r="B16" s="381"/>
      <c r="C16" s="382"/>
      <c r="D16" s="382"/>
      <c r="E16" s="377"/>
      <c r="F16" s="378"/>
      <c r="G16" s="378"/>
      <c r="H16" s="356"/>
      <c r="I16" s="356"/>
      <c r="J16" s="356"/>
      <c r="K16" s="356"/>
      <c r="L16" s="356"/>
      <c r="M16" s="356">
        <v>1670.29</v>
      </c>
      <c r="N16" s="378" t="s">
        <v>1161</v>
      </c>
      <c r="O16" s="381" t="s">
        <v>22</v>
      </c>
      <c r="P16" s="381" t="s">
        <v>378</v>
      </c>
      <c r="Q16" s="358">
        <f>'Base Increase'!$A$5</f>
        <v>45748</v>
      </c>
      <c r="R16" s="381" t="s">
        <v>391</v>
      </c>
    </row>
    <row r="17" spans="1:20" s="380" customFormat="1" x14ac:dyDescent="0.25">
      <c r="A17" s="381" t="s">
        <v>1158</v>
      </c>
      <c r="B17" s="381"/>
      <c r="C17" s="382"/>
      <c r="D17" s="382"/>
      <c r="E17" s="377"/>
      <c r="F17" s="378"/>
      <c r="G17" s="378"/>
      <c r="H17" s="356"/>
      <c r="I17" s="356"/>
      <c r="J17" s="356"/>
      <c r="K17" s="356"/>
      <c r="L17" s="356"/>
      <c r="M17" s="356">
        <v>730.96</v>
      </c>
      <c r="N17" s="378" t="s">
        <v>1161</v>
      </c>
      <c r="O17" s="381" t="s">
        <v>22</v>
      </c>
      <c r="P17" s="381" t="s">
        <v>378</v>
      </c>
      <c r="Q17" s="358">
        <f>'Base Increase'!$A$5</f>
        <v>45748</v>
      </c>
      <c r="R17" s="381" t="s">
        <v>391</v>
      </c>
    </row>
    <row r="18" spans="1:20" s="380" customFormat="1" x14ac:dyDescent="0.25">
      <c r="A18" s="381" t="s">
        <v>1159</v>
      </c>
      <c r="B18" s="381"/>
      <c r="C18" s="382"/>
      <c r="D18" s="382"/>
      <c r="E18" s="377"/>
      <c r="F18" s="378"/>
      <c r="G18" s="378"/>
      <c r="H18" s="356"/>
      <c r="I18" s="356"/>
      <c r="J18" s="356"/>
      <c r="K18" s="356"/>
      <c r="L18" s="356"/>
      <c r="M18" s="356">
        <v>1047.3800000000001</v>
      </c>
      <c r="N18" s="378" t="s">
        <v>1161</v>
      </c>
      <c r="O18" s="381" t="s">
        <v>22</v>
      </c>
      <c r="P18" s="381" t="s">
        <v>378</v>
      </c>
      <c r="Q18" s="358">
        <f>'Base Increase'!$A$5</f>
        <v>45748</v>
      </c>
      <c r="R18" s="381" t="s">
        <v>391</v>
      </c>
    </row>
    <row r="19" spans="1:20" s="380" customFormat="1" x14ac:dyDescent="0.25">
      <c r="A19" s="381" t="s">
        <v>19</v>
      </c>
      <c r="B19" s="381"/>
      <c r="C19" s="382">
        <v>60</v>
      </c>
      <c r="D19" s="382">
        <v>62</v>
      </c>
      <c r="E19" s="377">
        <v>64</v>
      </c>
      <c r="F19" s="378">
        <v>65.78</v>
      </c>
      <c r="G19" s="378">
        <v>67.8</v>
      </c>
      <c r="H19" s="356">
        <v>74.58</v>
      </c>
      <c r="I19" s="356">
        <v>74.600000000000009</v>
      </c>
      <c r="J19" s="356">
        <v>78.330000000000013</v>
      </c>
      <c r="K19" s="356">
        <v>75.78</v>
      </c>
      <c r="L19" s="356">
        <f>K19*(1+'Base Increase'!$A$2)</f>
        <v>78.053399999999996</v>
      </c>
      <c r="M19" s="356">
        <v>82.69</v>
      </c>
      <c r="N19" s="378" t="s">
        <v>1161</v>
      </c>
      <c r="O19" s="381" t="s">
        <v>23</v>
      </c>
      <c r="P19" s="381" t="s">
        <v>378</v>
      </c>
      <c r="Q19" s="358">
        <f>'Base Increase'!$A$5</f>
        <v>45748</v>
      </c>
      <c r="R19" s="381" t="s">
        <v>391</v>
      </c>
    </row>
    <row r="20" spans="1:20" s="380" customFormat="1" x14ac:dyDescent="0.25">
      <c r="A20" s="381" t="s">
        <v>1160</v>
      </c>
      <c r="B20" s="381"/>
      <c r="C20" s="382">
        <v>38</v>
      </c>
      <c r="D20" s="382">
        <v>40</v>
      </c>
      <c r="E20" s="377">
        <v>41</v>
      </c>
      <c r="F20" s="378">
        <v>42.44</v>
      </c>
      <c r="G20" s="378">
        <v>43.7</v>
      </c>
      <c r="H20" s="356">
        <v>48.070000000000007</v>
      </c>
      <c r="I20" s="356">
        <v>48.1</v>
      </c>
      <c r="J20" s="356">
        <v>50.505000000000003</v>
      </c>
      <c r="K20" s="356">
        <v>50.4</v>
      </c>
      <c r="L20" s="356">
        <f>K20*(1+'Base Increase'!$A$2)</f>
        <v>51.911999999999999</v>
      </c>
      <c r="M20" s="356">
        <v>52.92</v>
      </c>
      <c r="N20" s="378" t="s">
        <v>1161</v>
      </c>
      <c r="O20" s="381" t="s">
        <v>5</v>
      </c>
      <c r="P20" s="381" t="s">
        <v>21</v>
      </c>
      <c r="Q20" s="358">
        <f>'Base Increase'!$A$5</f>
        <v>45748</v>
      </c>
      <c r="R20" s="381" t="s">
        <v>391</v>
      </c>
    </row>
    <row r="21" spans="1:20" s="380" customFormat="1" x14ac:dyDescent="0.25">
      <c r="A21" s="381" t="s">
        <v>20</v>
      </c>
      <c r="B21" s="381"/>
      <c r="C21" s="382"/>
      <c r="D21" s="382"/>
      <c r="E21" s="377"/>
      <c r="F21" s="377">
        <v>585.61680000000001</v>
      </c>
      <c r="G21" s="378">
        <v>603.20000000000005</v>
      </c>
      <c r="H21" s="356">
        <v>663.5200000000001</v>
      </c>
      <c r="I21" s="356">
        <v>663.5</v>
      </c>
      <c r="J21" s="356">
        <v>696.67500000000007</v>
      </c>
      <c r="K21" s="356">
        <v>530.25</v>
      </c>
      <c r="L21" s="356">
        <f>K21*(1+'Base Increase'!$A$2)</f>
        <v>546.15750000000003</v>
      </c>
      <c r="M21" s="356">
        <f t="shared" ref="M21" si="0">MROUND(L21,0.1)</f>
        <v>546.20000000000005</v>
      </c>
      <c r="N21" s="378" t="s">
        <v>1161</v>
      </c>
      <c r="O21" s="381"/>
      <c r="P21" s="381" t="s">
        <v>378</v>
      </c>
      <c r="Q21" s="358">
        <f>'Base Increase'!$A$5</f>
        <v>45748</v>
      </c>
      <c r="R21" s="381" t="s">
        <v>391</v>
      </c>
    </row>
    <row r="22" spans="1:20" s="380" customFormat="1" x14ac:dyDescent="0.25">
      <c r="A22" s="383"/>
      <c r="B22" s="383"/>
      <c r="C22" s="384"/>
      <c r="D22" s="384"/>
      <c r="E22" s="377"/>
      <c r="F22" s="385"/>
      <c r="G22" s="385"/>
      <c r="H22" s="385"/>
      <c r="I22" s="385"/>
      <c r="J22" s="385"/>
      <c r="K22" s="385"/>
      <c r="L22" s="385"/>
      <c r="M22" s="385"/>
      <c r="N22" s="385"/>
      <c r="O22" s="383"/>
      <c r="P22" s="383"/>
      <c r="Q22" s="386"/>
      <c r="R22" s="383"/>
    </row>
    <row r="23" spans="1:20" s="380" customFormat="1" x14ac:dyDescent="0.25">
      <c r="A23" s="369" t="s">
        <v>36</v>
      </c>
      <c r="B23" s="387"/>
      <c r="C23" s="388"/>
      <c r="D23" s="388"/>
      <c r="E23" s="388"/>
      <c r="F23" s="388"/>
      <c r="G23" s="388"/>
      <c r="H23" s="388"/>
      <c r="I23" s="388"/>
      <c r="J23" s="388"/>
      <c r="K23" s="388"/>
      <c r="L23" s="388"/>
      <c r="M23" s="388"/>
      <c r="N23" s="388"/>
      <c r="O23" s="387"/>
      <c r="P23" s="387"/>
      <c r="Q23" s="389"/>
      <c r="R23" s="390"/>
    </row>
    <row r="24" spans="1:20" s="380" customFormat="1" x14ac:dyDescent="0.25">
      <c r="A24" s="375" t="s">
        <v>24</v>
      </c>
      <c r="B24" s="375"/>
      <c r="C24" s="376">
        <v>42</v>
      </c>
      <c r="D24" s="376">
        <v>44</v>
      </c>
      <c r="E24" s="377">
        <v>46</v>
      </c>
      <c r="F24" s="378">
        <v>46.68</v>
      </c>
      <c r="G24" s="378">
        <v>48.1</v>
      </c>
      <c r="H24" s="356">
        <v>52.910000000000004</v>
      </c>
      <c r="I24" s="356">
        <v>52.900000000000006</v>
      </c>
      <c r="J24" s="356">
        <v>55.545000000000009</v>
      </c>
      <c r="K24" s="356">
        <v>55.5</v>
      </c>
      <c r="L24" s="356">
        <f>K24*(1+'Base Increase'!$A$2)</f>
        <v>57.164999999999999</v>
      </c>
      <c r="M24" s="356">
        <f t="shared" ref="M24:M26" si="1">MROUND(L24,0.1)</f>
        <v>57.2</v>
      </c>
      <c r="N24" s="378" t="s">
        <v>837</v>
      </c>
      <c r="O24" s="391" t="s">
        <v>25</v>
      </c>
      <c r="P24" s="375" t="s">
        <v>378</v>
      </c>
      <c r="Q24" s="358">
        <f>'Base Increase'!$A$5</f>
        <v>45748</v>
      </c>
      <c r="R24" s="375" t="s">
        <v>391</v>
      </c>
    </row>
    <row r="25" spans="1:20" s="380" customFormat="1" ht="12.75" customHeight="1" x14ac:dyDescent="0.25">
      <c r="A25" s="381" t="s">
        <v>26</v>
      </c>
      <c r="B25" s="381"/>
      <c r="C25" s="392"/>
      <c r="D25" s="393" t="s">
        <v>46</v>
      </c>
      <c r="E25" s="377"/>
      <c r="F25" s="377"/>
      <c r="G25" s="378">
        <v>0</v>
      </c>
      <c r="H25" s="356">
        <v>0</v>
      </c>
      <c r="I25" s="356">
        <v>0</v>
      </c>
      <c r="J25" s="356">
        <v>0</v>
      </c>
      <c r="K25" s="356">
        <v>0</v>
      </c>
      <c r="L25" s="356">
        <f>K25*(1+'Base Increase'!$A$2)</f>
        <v>0</v>
      </c>
      <c r="M25" s="356">
        <f t="shared" si="1"/>
        <v>0</v>
      </c>
      <c r="N25" s="378" t="s">
        <v>837</v>
      </c>
      <c r="O25" s="381" t="s">
        <v>516</v>
      </c>
      <c r="P25" s="394"/>
      <c r="Q25" s="358">
        <f>'Base Increase'!$A$5</f>
        <v>45748</v>
      </c>
      <c r="R25" s="381" t="s">
        <v>391</v>
      </c>
    </row>
    <row r="26" spans="1:20" s="380" customFormat="1" ht="12.75" customHeight="1" x14ac:dyDescent="0.25">
      <c r="A26" s="381" t="s">
        <v>27</v>
      </c>
      <c r="B26" s="381"/>
      <c r="C26" s="392"/>
      <c r="D26" s="393" t="s">
        <v>46</v>
      </c>
      <c r="E26" s="377"/>
      <c r="F26" s="377"/>
      <c r="G26" s="378">
        <v>0</v>
      </c>
      <c r="H26" s="356">
        <v>0</v>
      </c>
      <c r="I26" s="356">
        <v>0</v>
      </c>
      <c r="J26" s="356">
        <v>0</v>
      </c>
      <c r="K26" s="356">
        <v>0</v>
      </c>
      <c r="L26" s="356">
        <f>K26*(1+'Base Increase'!$A$2)</f>
        <v>0</v>
      </c>
      <c r="M26" s="356">
        <f t="shared" si="1"/>
        <v>0</v>
      </c>
      <c r="N26" s="378" t="s">
        <v>837</v>
      </c>
      <c r="O26" s="381" t="s">
        <v>516</v>
      </c>
      <c r="P26" s="394"/>
      <c r="Q26" s="358">
        <f>'Base Increase'!$A$5</f>
        <v>45748</v>
      </c>
      <c r="R26" s="381" t="s">
        <v>391</v>
      </c>
    </row>
    <row r="27" spans="1:20" s="380" customFormat="1" x14ac:dyDescent="0.25">
      <c r="A27" s="383"/>
      <c r="B27" s="383"/>
      <c r="C27" s="384"/>
      <c r="D27" s="384"/>
      <c r="E27" s="377"/>
      <c r="F27" s="385"/>
      <c r="G27" s="385"/>
      <c r="H27" s="385"/>
      <c r="I27" s="385"/>
      <c r="J27" s="385"/>
      <c r="K27" s="385"/>
      <c r="L27" s="385"/>
      <c r="M27" s="385"/>
      <c r="N27" s="385"/>
      <c r="O27" s="383"/>
      <c r="P27" s="383"/>
      <c r="Q27" s="386"/>
      <c r="R27" s="383"/>
    </row>
    <row r="28" spans="1:20" s="380" customFormat="1" x14ac:dyDescent="0.25">
      <c r="A28" s="369" t="s">
        <v>1073</v>
      </c>
      <c r="B28" s="387"/>
      <c r="C28" s="388"/>
      <c r="D28" s="388"/>
      <c r="E28" s="388"/>
      <c r="F28" s="388"/>
      <c r="G28" s="388"/>
      <c r="H28" s="388"/>
      <c r="I28" s="388"/>
      <c r="J28" s="388"/>
      <c r="K28" s="388"/>
      <c r="L28" s="388"/>
      <c r="M28" s="388"/>
      <c r="N28" s="388"/>
      <c r="O28" s="387"/>
      <c r="P28" s="395"/>
      <c r="Q28" s="389"/>
      <c r="R28" s="390"/>
      <c r="S28" s="396" t="s">
        <v>374</v>
      </c>
    </row>
    <row r="29" spans="1:20" s="380" customFormat="1" hidden="1" x14ac:dyDescent="0.25">
      <c r="A29" s="375" t="s">
        <v>372</v>
      </c>
      <c r="B29" s="375"/>
      <c r="C29" s="376">
        <v>185</v>
      </c>
      <c r="D29" s="376">
        <v>191</v>
      </c>
      <c r="E29" s="377">
        <v>197</v>
      </c>
      <c r="F29" s="378">
        <v>202.6319</v>
      </c>
      <c r="G29" s="378">
        <v>205</v>
      </c>
      <c r="H29" s="356">
        <v>225.50000000000003</v>
      </c>
      <c r="I29" s="356">
        <v>225.5</v>
      </c>
      <c r="J29" s="356">
        <v>236.77500000000001</v>
      </c>
      <c r="K29" s="356">
        <v>236.8</v>
      </c>
      <c r="L29" s="356"/>
      <c r="M29" s="356"/>
      <c r="N29" s="378" t="s">
        <v>837</v>
      </c>
      <c r="O29" s="375" t="s">
        <v>6</v>
      </c>
      <c r="P29" s="378" t="s">
        <v>451</v>
      </c>
      <c r="Q29" s="358">
        <v>45017</v>
      </c>
      <c r="R29" s="375" t="s">
        <v>391</v>
      </c>
      <c r="S29" s="397">
        <v>185</v>
      </c>
      <c r="T29" s="398" t="s">
        <v>373</v>
      </c>
    </row>
    <row r="30" spans="1:20" s="380" customFormat="1" ht="25.5" x14ac:dyDescent="0.25">
      <c r="A30" s="381" t="s">
        <v>1093</v>
      </c>
      <c r="B30" s="381"/>
      <c r="C30" s="382"/>
      <c r="D30" s="382"/>
      <c r="E30" s="377"/>
      <c r="F30" s="378"/>
      <c r="G30" s="378"/>
      <c r="H30" s="356"/>
      <c r="I30" s="356"/>
      <c r="J30" s="356"/>
      <c r="K30" s="356">
        <v>20</v>
      </c>
      <c r="L30" s="356">
        <f>K30*(1+'Base Increase'!$A$2)</f>
        <v>20.6</v>
      </c>
      <c r="M30" s="356">
        <f t="shared" ref="M30:M33" si="2">MROUND(L30,0.1)</f>
        <v>20.6</v>
      </c>
      <c r="N30" s="378" t="s">
        <v>837</v>
      </c>
      <c r="O30" s="381" t="s">
        <v>5</v>
      </c>
      <c r="P30" s="381" t="s">
        <v>378</v>
      </c>
      <c r="Q30" s="358">
        <v>45870</v>
      </c>
      <c r="R30" s="381" t="s">
        <v>391</v>
      </c>
      <c r="S30" s="397"/>
      <c r="T30" s="398"/>
    </row>
    <row r="31" spans="1:20" s="380" customFormat="1" x14ac:dyDescent="0.25">
      <c r="A31" s="381" t="s">
        <v>1094</v>
      </c>
      <c r="B31" s="381"/>
      <c r="C31" s="382">
        <v>240</v>
      </c>
      <c r="D31" s="382">
        <v>248</v>
      </c>
      <c r="E31" s="377">
        <v>256</v>
      </c>
      <c r="F31" s="378">
        <v>263.10320000000002</v>
      </c>
      <c r="G31" s="378">
        <v>267</v>
      </c>
      <c r="H31" s="356">
        <v>293.70000000000005</v>
      </c>
      <c r="I31" s="356">
        <v>49</v>
      </c>
      <c r="J31" s="356">
        <v>51.45</v>
      </c>
      <c r="K31" s="356">
        <v>51</v>
      </c>
      <c r="L31" s="356">
        <f>K31*(1+'Base Increase'!$A$2)</f>
        <v>52.53</v>
      </c>
      <c r="M31" s="356">
        <f t="shared" si="2"/>
        <v>52.5</v>
      </c>
      <c r="N31" s="378" t="s">
        <v>837</v>
      </c>
      <c r="O31" s="381" t="s">
        <v>5</v>
      </c>
      <c r="P31" s="381" t="s">
        <v>378</v>
      </c>
      <c r="Q31" s="358">
        <v>45870</v>
      </c>
      <c r="R31" s="381" t="s">
        <v>391</v>
      </c>
      <c r="S31" s="397" t="s">
        <v>371</v>
      </c>
      <c r="T31" s="398" t="s">
        <v>368</v>
      </c>
    </row>
    <row r="32" spans="1:20" s="380" customFormat="1" x14ac:dyDescent="0.25">
      <c r="A32" s="381" t="s">
        <v>1095</v>
      </c>
      <c r="B32" s="381"/>
      <c r="C32" s="382"/>
      <c r="D32" s="382"/>
      <c r="E32" s="377"/>
      <c r="F32" s="378"/>
      <c r="G32" s="378"/>
      <c r="H32" s="356"/>
      <c r="I32" s="356"/>
      <c r="J32" s="356"/>
      <c r="K32" s="356">
        <v>461</v>
      </c>
      <c r="L32" s="356">
        <f>K32*(1+'Base Increase'!$A$2)</f>
        <v>474.83</v>
      </c>
      <c r="M32" s="356">
        <f t="shared" si="2"/>
        <v>474.8</v>
      </c>
      <c r="N32" s="378" t="s">
        <v>837</v>
      </c>
      <c r="O32" s="381" t="s">
        <v>1097</v>
      </c>
      <c r="P32" s="381" t="s">
        <v>378</v>
      </c>
      <c r="Q32" s="358">
        <v>45870</v>
      </c>
      <c r="R32" s="381" t="s">
        <v>391</v>
      </c>
      <c r="S32" s="413"/>
      <c r="T32" s="412"/>
    </row>
    <row r="33" spans="1:20" s="380" customFormat="1" x14ac:dyDescent="0.25">
      <c r="A33" s="381" t="s">
        <v>1096</v>
      </c>
      <c r="B33" s="381"/>
      <c r="C33" s="382"/>
      <c r="D33" s="382"/>
      <c r="E33" s="377"/>
      <c r="F33" s="378"/>
      <c r="G33" s="378"/>
      <c r="H33" s="356"/>
      <c r="I33" s="356"/>
      <c r="J33" s="356"/>
      <c r="K33" s="356">
        <v>624</v>
      </c>
      <c r="L33" s="356">
        <f>K33*(1+'Base Increase'!$A$2)</f>
        <v>642.72</v>
      </c>
      <c r="M33" s="356">
        <f t="shared" si="2"/>
        <v>642.70000000000005</v>
      </c>
      <c r="N33" s="378" t="s">
        <v>837</v>
      </c>
      <c r="O33" s="381" t="s">
        <v>1098</v>
      </c>
      <c r="P33" s="381" t="s">
        <v>378</v>
      </c>
      <c r="Q33" s="358">
        <v>45870</v>
      </c>
      <c r="R33" s="381" t="s">
        <v>391</v>
      </c>
      <c r="S33" s="413"/>
      <c r="T33" s="412"/>
    </row>
    <row r="34" spans="1:20" s="380" customFormat="1" ht="25.5" x14ac:dyDescent="0.25">
      <c r="A34" s="381" t="s">
        <v>956</v>
      </c>
      <c r="B34" s="381"/>
      <c r="C34" s="382">
        <v>500</v>
      </c>
      <c r="D34" s="382">
        <v>500</v>
      </c>
      <c r="E34" s="377">
        <v>515</v>
      </c>
      <c r="F34" s="378">
        <v>530.45000000000005</v>
      </c>
      <c r="G34" s="378">
        <v>546.4</v>
      </c>
      <c r="H34" s="356">
        <v>601.04000000000008</v>
      </c>
      <c r="I34" s="356">
        <v>601</v>
      </c>
      <c r="J34" s="356">
        <v>631.05000000000007</v>
      </c>
      <c r="K34" s="79" t="s">
        <v>46</v>
      </c>
      <c r="L34" s="79"/>
      <c r="M34" s="79" t="s">
        <v>46</v>
      </c>
      <c r="N34" s="378" t="s">
        <v>837</v>
      </c>
      <c r="O34" s="381" t="s">
        <v>48</v>
      </c>
      <c r="P34" s="381" t="s">
        <v>378</v>
      </c>
      <c r="Q34" s="358">
        <v>45870</v>
      </c>
      <c r="R34" s="381" t="s">
        <v>391</v>
      </c>
      <c r="S34" s="380" t="s">
        <v>375</v>
      </c>
    </row>
    <row r="35" spans="1:20" s="380" customFormat="1" x14ac:dyDescent="0.25">
      <c r="A35" s="383"/>
      <c r="B35" s="383"/>
      <c r="C35" s="384"/>
      <c r="D35" s="384"/>
      <c r="E35" s="377"/>
      <c r="F35" s="385"/>
      <c r="G35" s="385"/>
      <c r="H35" s="385"/>
      <c r="I35" s="385"/>
      <c r="J35" s="385"/>
      <c r="K35" s="385"/>
      <c r="L35" s="385"/>
      <c r="M35" s="385"/>
      <c r="N35" s="385"/>
      <c r="O35" s="383"/>
      <c r="P35" s="383"/>
      <c r="Q35" s="386"/>
      <c r="R35" s="383"/>
    </row>
    <row r="36" spans="1:20" s="380" customFormat="1" x14ac:dyDescent="0.25">
      <c r="A36" s="369" t="s">
        <v>38</v>
      </c>
      <c r="B36" s="387"/>
      <c r="C36" s="388"/>
      <c r="D36" s="388"/>
      <c r="E36" s="388"/>
      <c r="F36" s="388"/>
      <c r="G36" s="388"/>
      <c r="H36" s="388"/>
      <c r="I36" s="388"/>
      <c r="J36" s="388"/>
      <c r="K36" s="388"/>
      <c r="L36" s="388"/>
      <c r="M36" s="388"/>
      <c r="N36" s="388"/>
      <c r="O36" s="387"/>
      <c r="P36" s="387"/>
      <c r="Q36" s="389"/>
      <c r="R36" s="390"/>
    </row>
    <row r="37" spans="1:20" s="380" customFormat="1" ht="25.5" hidden="1" x14ac:dyDescent="0.25">
      <c r="A37" s="375" t="s">
        <v>39</v>
      </c>
      <c r="B37" s="375"/>
      <c r="C37" s="376"/>
      <c r="D37" s="376"/>
      <c r="E37" s="377"/>
      <c r="F37" s="378"/>
      <c r="G37" s="378"/>
      <c r="H37" s="378"/>
      <c r="I37" s="378"/>
      <c r="J37" s="378"/>
      <c r="K37" s="378"/>
      <c r="L37" s="378"/>
      <c r="M37" s="378"/>
      <c r="N37" s="378"/>
      <c r="O37" s="375"/>
      <c r="P37" s="375"/>
      <c r="Q37" s="379"/>
      <c r="R37" s="375"/>
    </row>
    <row r="38" spans="1:20" s="380" customFormat="1" x14ac:dyDescent="0.25">
      <c r="A38" s="381" t="s">
        <v>40</v>
      </c>
      <c r="B38" s="381"/>
      <c r="C38" s="382">
        <v>2400</v>
      </c>
      <c r="D38" s="382">
        <v>2480</v>
      </c>
      <c r="E38" s="377">
        <v>2560</v>
      </c>
      <c r="F38" s="378">
        <v>2631.0320000000002</v>
      </c>
      <c r="G38" s="378">
        <v>2670</v>
      </c>
      <c r="H38" s="356">
        <v>2937.0000000000005</v>
      </c>
      <c r="I38" s="356">
        <v>2937</v>
      </c>
      <c r="J38" s="356">
        <v>3083.85</v>
      </c>
      <c r="K38" s="356">
        <v>3083.8</v>
      </c>
      <c r="L38" s="356">
        <f>K38*(1+'Base Increase'!$A$2)</f>
        <v>3176.3140000000003</v>
      </c>
      <c r="M38" s="356">
        <f t="shared" ref="M38:M41" si="3">MROUND(L38,0.1)</f>
        <v>3176.3</v>
      </c>
      <c r="N38" s="378" t="s">
        <v>837</v>
      </c>
      <c r="O38" s="381" t="s">
        <v>41</v>
      </c>
      <c r="P38" s="381" t="s">
        <v>4</v>
      </c>
      <c r="Q38" s="358">
        <v>45870</v>
      </c>
      <c r="R38" s="381" t="s">
        <v>391</v>
      </c>
      <c r="S38" s="399" t="s">
        <v>376</v>
      </c>
      <c r="T38" s="398"/>
    </row>
    <row r="39" spans="1:20" s="380" customFormat="1" x14ac:dyDescent="0.25">
      <c r="A39" s="381" t="s">
        <v>42</v>
      </c>
      <c r="B39" s="381"/>
      <c r="C39" s="382">
        <v>1760</v>
      </c>
      <c r="D39" s="382">
        <v>1820</v>
      </c>
      <c r="E39" s="377">
        <v>1880</v>
      </c>
      <c r="F39" s="378">
        <v>1930.838</v>
      </c>
      <c r="G39" s="378">
        <v>1960</v>
      </c>
      <c r="H39" s="356">
        <v>2156</v>
      </c>
      <c r="I39" s="356">
        <v>2156</v>
      </c>
      <c r="J39" s="356">
        <v>2263.8000000000002</v>
      </c>
      <c r="K39" s="356">
        <v>2263.8000000000002</v>
      </c>
      <c r="L39" s="356">
        <f>K39*(1+'Base Increase'!$A$2)</f>
        <v>2331.7140000000004</v>
      </c>
      <c r="M39" s="356">
        <f t="shared" si="3"/>
        <v>2331.7000000000003</v>
      </c>
      <c r="N39" s="378" t="s">
        <v>837</v>
      </c>
      <c r="O39" s="381" t="s">
        <v>41</v>
      </c>
      <c r="P39" s="381" t="s">
        <v>4</v>
      </c>
      <c r="Q39" s="358">
        <v>45870</v>
      </c>
      <c r="R39" s="381" t="s">
        <v>391</v>
      </c>
      <c r="S39" s="399" t="s">
        <v>376</v>
      </c>
      <c r="T39" s="398"/>
    </row>
    <row r="40" spans="1:20" s="380" customFormat="1" x14ac:dyDescent="0.25">
      <c r="A40" s="381" t="s">
        <v>43</v>
      </c>
      <c r="B40" s="381"/>
      <c r="C40" s="382">
        <v>880</v>
      </c>
      <c r="D40" s="382">
        <v>910</v>
      </c>
      <c r="E40" s="377">
        <v>940</v>
      </c>
      <c r="F40" s="378">
        <v>965.41899999999998</v>
      </c>
      <c r="G40" s="378">
        <v>980</v>
      </c>
      <c r="H40" s="356">
        <v>1078</v>
      </c>
      <c r="I40" s="356">
        <v>1078</v>
      </c>
      <c r="J40" s="356">
        <v>1131.9000000000001</v>
      </c>
      <c r="K40" s="356">
        <v>1131.9000000000001</v>
      </c>
      <c r="L40" s="356">
        <f>K40*(1+'Base Increase'!$A$2)</f>
        <v>1165.8570000000002</v>
      </c>
      <c r="M40" s="356">
        <f t="shared" si="3"/>
        <v>1165.9000000000001</v>
      </c>
      <c r="N40" s="378" t="s">
        <v>837</v>
      </c>
      <c r="O40" s="381" t="s">
        <v>41</v>
      </c>
      <c r="P40" s="381" t="s">
        <v>4</v>
      </c>
      <c r="Q40" s="358">
        <v>45870</v>
      </c>
      <c r="R40" s="381" t="s">
        <v>391</v>
      </c>
      <c r="S40" s="399" t="s">
        <v>376</v>
      </c>
      <c r="T40" s="398"/>
    </row>
    <row r="41" spans="1:20" s="380" customFormat="1" hidden="1" x14ac:dyDescent="0.25">
      <c r="A41" s="381" t="s">
        <v>44</v>
      </c>
      <c r="B41" s="381"/>
      <c r="C41" s="382"/>
      <c r="D41" s="382"/>
      <c r="E41" s="377"/>
      <c r="F41" s="378"/>
      <c r="G41" s="378"/>
      <c r="H41" s="356">
        <v>0</v>
      </c>
      <c r="I41" s="356">
        <v>0</v>
      </c>
      <c r="J41" s="356">
        <v>0</v>
      </c>
      <c r="K41" s="356">
        <v>0</v>
      </c>
      <c r="L41" s="356">
        <f>K41*(1+'Base Increase'!$A$2)</f>
        <v>0</v>
      </c>
      <c r="M41" s="356">
        <f t="shared" si="3"/>
        <v>0</v>
      </c>
      <c r="N41" s="378" t="s">
        <v>837</v>
      </c>
      <c r="O41" s="381"/>
      <c r="P41" s="381" t="s">
        <v>4</v>
      </c>
      <c r="Q41" s="358">
        <v>45870</v>
      </c>
      <c r="R41" s="381"/>
      <c r="S41" s="399" t="s">
        <v>376</v>
      </c>
      <c r="T41" s="398"/>
    </row>
    <row r="42" spans="1:20" s="380" customFormat="1" x14ac:dyDescent="0.25">
      <c r="A42" s="381" t="s">
        <v>957</v>
      </c>
      <c r="B42" s="381"/>
      <c r="C42" s="382"/>
      <c r="D42" s="382"/>
      <c r="E42" s="377"/>
      <c r="F42" s="378"/>
      <c r="G42" s="378"/>
      <c r="H42" s="356"/>
      <c r="I42" s="356">
        <v>587.4</v>
      </c>
      <c r="J42" s="356"/>
      <c r="K42" s="356">
        <v>616.76</v>
      </c>
      <c r="L42" s="356">
        <f>K42*(1+'Base Increase'!$A$2)</f>
        <v>635.26279999999997</v>
      </c>
      <c r="M42" s="356">
        <v>635.26</v>
      </c>
      <c r="N42" s="378" t="s">
        <v>837</v>
      </c>
      <c r="O42" s="381" t="s">
        <v>6</v>
      </c>
      <c r="P42" s="381" t="s">
        <v>4</v>
      </c>
      <c r="Q42" s="358">
        <v>45870</v>
      </c>
      <c r="R42" s="381" t="s">
        <v>391</v>
      </c>
      <c r="S42" s="399"/>
      <c r="T42" s="398"/>
    </row>
    <row r="43" spans="1:20" s="380" customFormat="1" x14ac:dyDescent="0.25">
      <c r="A43" s="381" t="s">
        <v>958</v>
      </c>
      <c r="B43" s="381"/>
      <c r="C43" s="382"/>
      <c r="D43" s="382"/>
      <c r="E43" s="377"/>
      <c r="F43" s="378"/>
      <c r="G43" s="378"/>
      <c r="H43" s="356"/>
      <c r="I43" s="356">
        <v>431.2</v>
      </c>
      <c r="J43" s="356"/>
      <c r="K43" s="356">
        <v>452.76</v>
      </c>
      <c r="L43" s="356">
        <f>K43*(1+'Base Increase'!$A$2)</f>
        <v>466.34280000000001</v>
      </c>
      <c r="M43" s="356">
        <v>466.34</v>
      </c>
      <c r="N43" s="378" t="s">
        <v>837</v>
      </c>
      <c r="O43" s="381" t="s">
        <v>6</v>
      </c>
      <c r="P43" s="381" t="s">
        <v>4</v>
      </c>
      <c r="Q43" s="358">
        <v>45870</v>
      </c>
      <c r="R43" s="381" t="s">
        <v>391</v>
      </c>
      <c r="S43" s="399"/>
      <c r="T43" s="398"/>
    </row>
    <row r="44" spans="1:20" s="380" customFormat="1" x14ac:dyDescent="0.25">
      <c r="A44" s="381" t="s">
        <v>959</v>
      </c>
      <c r="B44" s="381"/>
      <c r="C44" s="382"/>
      <c r="D44" s="382"/>
      <c r="E44" s="377"/>
      <c r="F44" s="378"/>
      <c r="G44" s="378"/>
      <c r="H44" s="356"/>
      <c r="I44" s="356">
        <v>215.6</v>
      </c>
      <c r="J44" s="356"/>
      <c r="K44" s="356">
        <v>226.38</v>
      </c>
      <c r="L44" s="356">
        <f>K44*(1+'Base Increase'!$A$2)</f>
        <v>233.17140000000001</v>
      </c>
      <c r="M44" s="356">
        <v>233.18</v>
      </c>
      <c r="N44" s="378" t="s">
        <v>837</v>
      </c>
      <c r="O44" s="381" t="s">
        <v>6</v>
      </c>
      <c r="P44" s="381" t="s">
        <v>4</v>
      </c>
      <c r="Q44" s="358">
        <v>45870</v>
      </c>
      <c r="R44" s="381" t="s">
        <v>391</v>
      </c>
      <c r="S44" s="399"/>
      <c r="T44" s="398"/>
    </row>
    <row r="45" spans="1:20" s="380" customFormat="1" x14ac:dyDescent="0.25">
      <c r="A45" s="381" t="s">
        <v>45</v>
      </c>
      <c r="B45" s="381"/>
      <c r="C45" s="382" t="s">
        <v>46</v>
      </c>
      <c r="D45" s="382" t="s">
        <v>46</v>
      </c>
      <c r="E45" s="382" t="s">
        <v>46</v>
      </c>
      <c r="F45" s="382" t="s">
        <v>46</v>
      </c>
      <c r="G45" s="382" t="s">
        <v>46</v>
      </c>
      <c r="H45" s="382" t="s">
        <v>46</v>
      </c>
      <c r="I45" s="382" t="s">
        <v>46</v>
      </c>
      <c r="J45" s="382" t="s">
        <v>46</v>
      </c>
      <c r="K45" s="382" t="s">
        <v>46</v>
      </c>
      <c r="L45" s="376"/>
      <c r="M45" s="376" t="s">
        <v>46</v>
      </c>
      <c r="N45" s="378" t="s">
        <v>837</v>
      </c>
      <c r="O45" s="381"/>
      <c r="P45" s="381" t="s">
        <v>4</v>
      </c>
      <c r="Q45" s="358">
        <v>45870</v>
      </c>
      <c r="R45" s="381" t="s">
        <v>391</v>
      </c>
      <c r="S45" s="399"/>
      <c r="T45" s="398"/>
    </row>
    <row r="46" spans="1:20" s="380" customFormat="1" ht="25.5" x14ac:dyDescent="0.25">
      <c r="A46" s="381" t="s">
        <v>367</v>
      </c>
      <c r="B46" s="381"/>
      <c r="C46" s="382">
        <v>500</v>
      </c>
      <c r="D46" s="382">
        <v>500</v>
      </c>
      <c r="E46" s="377">
        <v>515</v>
      </c>
      <c r="F46" s="378">
        <v>530.45000000000005</v>
      </c>
      <c r="G46" s="378">
        <v>500</v>
      </c>
      <c r="H46" s="356">
        <v>550</v>
      </c>
      <c r="I46" s="356">
        <v>550</v>
      </c>
      <c r="J46" s="356">
        <v>577.5</v>
      </c>
      <c r="K46" s="356">
        <v>500</v>
      </c>
      <c r="L46" s="356">
        <f>K46*(1+'Base Increase'!$A$2)</f>
        <v>515</v>
      </c>
      <c r="M46" s="356">
        <v>500</v>
      </c>
      <c r="N46" s="378" t="s">
        <v>837</v>
      </c>
      <c r="O46" s="381" t="s">
        <v>48</v>
      </c>
      <c r="P46" s="381" t="s">
        <v>378</v>
      </c>
      <c r="Q46" s="358">
        <v>45870</v>
      </c>
      <c r="R46" s="381" t="s">
        <v>391</v>
      </c>
      <c r="S46" s="399" t="s">
        <v>376</v>
      </c>
      <c r="T46" s="398"/>
    </row>
    <row r="47" spans="1:20" s="380" customFormat="1" x14ac:dyDescent="0.25">
      <c r="A47" s="383"/>
      <c r="B47" s="383"/>
      <c r="C47" s="384"/>
      <c r="D47" s="384"/>
      <c r="E47" s="377"/>
      <c r="F47" s="385"/>
      <c r="G47" s="385"/>
      <c r="H47" s="385"/>
      <c r="I47" s="385"/>
      <c r="J47" s="385"/>
      <c r="K47" s="385"/>
      <c r="L47" s="385"/>
      <c r="M47" s="385"/>
      <c r="N47" s="385"/>
      <c r="O47" s="383"/>
      <c r="P47" s="383"/>
      <c r="Q47" s="386"/>
      <c r="R47" s="383"/>
    </row>
    <row r="48" spans="1:20" s="380" customFormat="1" x14ac:dyDescent="0.25">
      <c r="A48" s="400" t="s">
        <v>217</v>
      </c>
      <c r="B48" s="387"/>
      <c r="C48" s="388"/>
      <c r="D48" s="388"/>
      <c r="E48" s="388"/>
      <c r="F48" s="388"/>
      <c r="G48" s="388"/>
      <c r="H48" s="388"/>
      <c r="I48" s="388"/>
      <c r="J48" s="388"/>
      <c r="K48" s="388"/>
      <c r="L48" s="388"/>
      <c r="M48" s="388"/>
      <c r="N48" s="388"/>
      <c r="O48" s="387"/>
      <c r="P48" s="387"/>
      <c r="Q48" s="389"/>
      <c r="R48" s="390"/>
    </row>
    <row r="49" spans="1:18" s="380" customFormat="1" x14ac:dyDescent="0.25">
      <c r="A49" s="391" t="s">
        <v>232</v>
      </c>
      <c r="B49" s="401"/>
      <c r="C49" s="402">
        <v>10</v>
      </c>
      <c r="D49" s="403">
        <v>10</v>
      </c>
      <c r="E49" s="377">
        <v>10.3</v>
      </c>
      <c r="F49" s="378">
        <v>10.609</v>
      </c>
      <c r="G49" s="378">
        <v>10.9</v>
      </c>
      <c r="H49" s="356">
        <v>11.990000000000002</v>
      </c>
      <c r="I49" s="356">
        <v>12</v>
      </c>
      <c r="J49" s="356">
        <v>12.600000000000001</v>
      </c>
      <c r="K49" s="356">
        <v>12.600000000000001</v>
      </c>
      <c r="L49" s="356">
        <f>K49*(1+'Base Increase'!$A$2)</f>
        <v>12.978000000000002</v>
      </c>
      <c r="M49" s="356">
        <f t="shared" ref="M49:M50" si="4">MROUND(L49,0.1)</f>
        <v>13</v>
      </c>
      <c r="N49" s="378" t="s">
        <v>837</v>
      </c>
      <c r="O49" s="391" t="s">
        <v>218</v>
      </c>
      <c r="P49" s="378" t="s">
        <v>4</v>
      </c>
      <c r="Q49" s="358">
        <f>'Base Increase'!$A$5</f>
        <v>45748</v>
      </c>
      <c r="R49" s="375" t="s">
        <v>391</v>
      </c>
    </row>
    <row r="50" spans="1:18" s="410" customFormat="1" x14ac:dyDescent="0.25">
      <c r="A50" s="404" t="s">
        <v>233</v>
      </c>
      <c r="B50" s="405"/>
      <c r="C50" s="406">
        <v>6.5</v>
      </c>
      <c r="D50" s="407">
        <v>6.5</v>
      </c>
      <c r="E50" s="377">
        <v>6.6950000000000003</v>
      </c>
      <c r="F50" s="378">
        <v>6.8958500000000003</v>
      </c>
      <c r="G50" s="378">
        <v>7.1000000000000005</v>
      </c>
      <c r="H50" s="356">
        <v>7.8100000000000014</v>
      </c>
      <c r="I50" s="356">
        <v>7.8000000000000007</v>
      </c>
      <c r="J50" s="356">
        <v>8.1900000000000013</v>
      </c>
      <c r="K50" s="356">
        <v>8.2000000000000011</v>
      </c>
      <c r="L50" s="356">
        <f>K50*(1+'Base Increase'!$A$2)</f>
        <v>8.4460000000000015</v>
      </c>
      <c r="M50" s="356">
        <f t="shared" si="4"/>
        <v>8.4</v>
      </c>
      <c r="N50" s="378" t="s">
        <v>837</v>
      </c>
      <c r="O50" s="404" t="s">
        <v>219</v>
      </c>
      <c r="P50" s="408" t="s">
        <v>4</v>
      </c>
      <c r="Q50" s="358">
        <f>'Base Increase'!$A$5</f>
        <v>45748</v>
      </c>
      <c r="R50" s="409" t="s">
        <v>391</v>
      </c>
    </row>
    <row r="51" spans="1:18" s="380" customFormat="1" x14ac:dyDescent="0.25">
      <c r="A51" s="383"/>
      <c r="B51" s="383"/>
      <c r="C51" s="384"/>
      <c r="D51" s="384"/>
      <c r="E51" s="377"/>
      <c r="F51" s="385"/>
      <c r="G51" s="385"/>
      <c r="H51" s="385"/>
      <c r="I51" s="385"/>
      <c r="J51" s="385"/>
      <c r="K51" s="385"/>
      <c r="L51" s="385"/>
      <c r="M51" s="385"/>
      <c r="N51" s="385"/>
      <c r="O51" s="383"/>
      <c r="P51" s="383"/>
      <c r="Q51" s="386"/>
      <c r="R51" s="383"/>
    </row>
    <row r="52" spans="1:18" s="380" customFormat="1" x14ac:dyDescent="0.25">
      <c r="A52" s="369" t="s">
        <v>234</v>
      </c>
      <c r="B52" s="387"/>
      <c r="C52" s="388"/>
      <c r="D52" s="388"/>
      <c r="E52" s="388"/>
      <c r="F52" s="388"/>
      <c r="G52" s="388"/>
      <c r="H52" s="388"/>
      <c r="I52" s="388"/>
      <c r="J52" s="388"/>
      <c r="K52" s="388"/>
      <c r="L52" s="388"/>
      <c r="M52" s="388"/>
      <c r="N52" s="388"/>
      <c r="O52" s="387"/>
      <c r="P52" s="387"/>
      <c r="Q52" s="389"/>
      <c r="R52" s="390"/>
    </row>
    <row r="53" spans="1:18" s="380" customFormat="1" x14ac:dyDescent="0.25">
      <c r="A53" s="375" t="s">
        <v>235</v>
      </c>
      <c r="B53" s="375"/>
      <c r="C53" s="376" t="s">
        <v>46</v>
      </c>
      <c r="D53" s="376" t="s">
        <v>46</v>
      </c>
      <c r="E53" s="376" t="s">
        <v>46</v>
      </c>
      <c r="F53" s="376" t="s">
        <v>46</v>
      </c>
      <c r="G53" s="376" t="s">
        <v>46</v>
      </c>
      <c r="H53" s="382" t="s">
        <v>46</v>
      </c>
      <c r="I53" s="382" t="s">
        <v>46</v>
      </c>
      <c r="J53" s="382" t="s">
        <v>46</v>
      </c>
      <c r="K53" s="382" t="s">
        <v>46</v>
      </c>
      <c r="L53" s="376"/>
      <c r="M53" s="376"/>
      <c r="N53" s="378" t="s">
        <v>837</v>
      </c>
      <c r="O53" s="375" t="s">
        <v>380</v>
      </c>
      <c r="P53" s="378"/>
      <c r="Q53" s="358">
        <f>'Base Increase'!$A$5</f>
        <v>45748</v>
      </c>
      <c r="R53" s="375" t="s">
        <v>391</v>
      </c>
    </row>
    <row r="54" spans="1:18" s="380" customFormat="1" x14ac:dyDescent="0.25">
      <c r="A54" s="381" t="s">
        <v>236</v>
      </c>
      <c r="B54" s="381"/>
      <c r="C54" s="382" t="s">
        <v>46</v>
      </c>
      <c r="D54" s="382" t="s">
        <v>46</v>
      </c>
      <c r="E54" s="376" t="s">
        <v>46</v>
      </c>
      <c r="F54" s="376" t="s">
        <v>46</v>
      </c>
      <c r="G54" s="376" t="s">
        <v>46</v>
      </c>
      <c r="H54" s="382" t="s">
        <v>46</v>
      </c>
      <c r="I54" s="382" t="s">
        <v>46</v>
      </c>
      <c r="J54" s="382" t="s">
        <v>46</v>
      </c>
      <c r="K54" s="382" t="s">
        <v>46</v>
      </c>
      <c r="L54" s="376"/>
      <c r="M54" s="376"/>
      <c r="N54" s="378" t="s">
        <v>837</v>
      </c>
      <c r="O54" s="381" t="s">
        <v>380</v>
      </c>
      <c r="P54" s="377"/>
      <c r="Q54" s="358">
        <f>'Base Increase'!$A$5</f>
        <v>45748</v>
      </c>
      <c r="R54" s="381" t="s">
        <v>391</v>
      </c>
    </row>
    <row r="55" spans="1:18" s="380" customFormat="1" x14ac:dyDescent="0.25">
      <c r="A55" s="381" t="s">
        <v>237</v>
      </c>
      <c r="B55" s="381"/>
      <c r="C55" s="382">
        <v>185</v>
      </c>
      <c r="D55" s="382">
        <v>190</v>
      </c>
      <c r="E55" s="377">
        <v>196</v>
      </c>
      <c r="F55" s="378">
        <v>201.571</v>
      </c>
      <c r="G55" s="378">
        <v>207.60000000000002</v>
      </c>
      <c r="H55" s="356">
        <v>228.36000000000004</v>
      </c>
      <c r="I55" s="356">
        <v>228.4</v>
      </c>
      <c r="J55" s="356">
        <v>239.82000000000002</v>
      </c>
      <c r="K55" s="356">
        <v>239.8</v>
      </c>
      <c r="L55" s="356">
        <f>K55*(1+'Base Increase'!$A$2)</f>
        <v>246.99400000000003</v>
      </c>
      <c r="M55" s="356">
        <f>MROUND(L55,0.1)</f>
        <v>247</v>
      </c>
      <c r="N55" s="378" t="s">
        <v>837</v>
      </c>
      <c r="O55" s="381" t="s">
        <v>379</v>
      </c>
      <c r="P55" s="377" t="s">
        <v>21</v>
      </c>
      <c r="Q55" s="358">
        <f>'Base Increase'!$A$5</f>
        <v>45748</v>
      </c>
      <c r="R55" s="381" t="s">
        <v>391</v>
      </c>
    </row>
    <row r="56" spans="1:18" s="412" customFormat="1" x14ac:dyDescent="0.25">
      <c r="A56" s="411"/>
      <c r="C56" s="413"/>
      <c r="D56" s="413"/>
      <c r="E56" s="413"/>
      <c r="F56" s="413"/>
      <c r="G56" s="413"/>
      <c r="H56" s="413"/>
      <c r="I56" s="413"/>
      <c r="J56" s="413"/>
      <c r="K56" s="413"/>
      <c r="L56" s="413"/>
      <c r="M56" s="413"/>
      <c r="N56" s="413"/>
      <c r="Q56" s="414"/>
    </row>
    <row r="57" spans="1:18" s="412" customFormat="1" x14ac:dyDescent="0.25">
      <c r="A57" s="411"/>
      <c r="C57" s="413"/>
      <c r="D57" s="413"/>
      <c r="E57" s="413"/>
      <c r="F57" s="413"/>
      <c r="G57" s="413"/>
      <c r="H57" s="413"/>
      <c r="I57" s="413"/>
      <c r="J57" s="413"/>
      <c r="K57" s="413"/>
      <c r="L57" s="413"/>
      <c r="M57" s="413"/>
      <c r="N57" s="413"/>
      <c r="Q57" s="414"/>
    </row>
    <row r="58" spans="1:18" s="412" customFormat="1" x14ac:dyDescent="0.25">
      <c r="A58" s="411"/>
      <c r="C58" s="413"/>
      <c r="D58" s="413"/>
      <c r="E58" s="413"/>
      <c r="F58" s="413"/>
      <c r="G58" s="413"/>
      <c r="H58" s="413"/>
      <c r="I58" s="413"/>
      <c r="J58" s="413"/>
      <c r="K58" s="413"/>
      <c r="L58" s="413"/>
      <c r="M58" s="413"/>
      <c r="N58" s="413"/>
      <c r="Q58" s="414"/>
    </row>
    <row r="59" spans="1:18" s="412" customFormat="1" x14ac:dyDescent="0.25">
      <c r="A59" s="411"/>
      <c r="C59" s="413"/>
      <c r="D59" s="413"/>
      <c r="E59" s="413"/>
      <c r="F59" s="413"/>
      <c r="G59" s="413"/>
      <c r="H59" s="413"/>
      <c r="I59" s="413"/>
      <c r="J59" s="413"/>
      <c r="K59" s="413"/>
      <c r="L59" s="413"/>
      <c r="M59" s="413"/>
      <c r="N59" s="413"/>
      <c r="Q59" s="414"/>
    </row>
    <row r="60" spans="1:18" s="412" customFormat="1" x14ac:dyDescent="0.25">
      <c r="A60" s="411"/>
      <c r="C60" s="413"/>
      <c r="D60" s="413"/>
      <c r="E60" s="413"/>
      <c r="F60" s="413"/>
      <c r="G60" s="413"/>
      <c r="H60" s="413"/>
      <c r="I60" s="413"/>
      <c r="J60" s="413"/>
      <c r="K60" s="413"/>
      <c r="L60" s="413"/>
      <c r="M60" s="413"/>
      <c r="N60" s="413"/>
      <c r="Q60" s="414"/>
    </row>
    <row r="61" spans="1:18" s="412" customFormat="1" x14ac:dyDescent="0.25">
      <c r="A61" s="411"/>
      <c r="C61" s="413"/>
      <c r="D61" s="413"/>
      <c r="E61" s="413"/>
      <c r="F61" s="413"/>
      <c r="G61" s="413"/>
      <c r="H61" s="413"/>
      <c r="I61" s="413"/>
      <c r="J61" s="413"/>
      <c r="K61" s="413"/>
      <c r="L61" s="413"/>
      <c r="M61" s="413"/>
      <c r="N61" s="413"/>
      <c r="Q61" s="414"/>
    </row>
    <row r="62" spans="1:18" s="412" customFormat="1" x14ac:dyDescent="0.25">
      <c r="A62" s="411"/>
      <c r="C62" s="413"/>
      <c r="D62" s="413"/>
      <c r="E62" s="413"/>
      <c r="F62" s="413"/>
      <c r="G62" s="413"/>
      <c r="H62" s="413"/>
      <c r="I62" s="413"/>
      <c r="J62" s="413"/>
      <c r="K62" s="413"/>
      <c r="L62" s="413"/>
      <c r="M62" s="413"/>
      <c r="N62" s="413"/>
      <c r="Q62" s="414"/>
    </row>
    <row r="63" spans="1:18" s="412" customFormat="1" x14ac:dyDescent="0.25">
      <c r="A63" s="411"/>
      <c r="C63" s="413"/>
      <c r="D63" s="413"/>
      <c r="E63" s="413"/>
      <c r="F63" s="413"/>
      <c r="G63" s="413"/>
      <c r="H63" s="413"/>
      <c r="I63" s="413"/>
      <c r="J63" s="413"/>
      <c r="K63" s="413"/>
      <c r="L63" s="413"/>
      <c r="M63" s="413"/>
      <c r="N63" s="413"/>
      <c r="Q63" s="414"/>
    </row>
    <row r="64" spans="1:18" s="412" customFormat="1" x14ac:dyDescent="0.25">
      <c r="A64" s="411"/>
      <c r="C64" s="413"/>
      <c r="D64" s="413"/>
      <c r="E64" s="413"/>
      <c r="F64" s="413"/>
      <c r="G64" s="413"/>
      <c r="H64" s="413"/>
      <c r="I64" s="413"/>
      <c r="J64" s="413"/>
      <c r="K64" s="413"/>
      <c r="L64" s="413"/>
      <c r="M64" s="413"/>
      <c r="N64" s="413"/>
      <c r="Q64" s="414"/>
    </row>
    <row r="65" spans="1:17" s="412" customFormat="1" x14ac:dyDescent="0.25">
      <c r="A65" s="411"/>
      <c r="C65" s="413"/>
      <c r="D65" s="413"/>
      <c r="E65" s="413"/>
      <c r="F65" s="413"/>
      <c r="G65" s="413"/>
      <c r="H65" s="413"/>
      <c r="I65" s="413"/>
      <c r="J65" s="413"/>
      <c r="K65" s="413"/>
      <c r="L65" s="413"/>
      <c r="M65" s="413"/>
      <c r="N65" s="413"/>
      <c r="Q65" s="414"/>
    </row>
    <row r="66" spans="1:17" s="412" customFormat="1" x14ac:dyDescent="0.25">
      <c r="A66" s="411"/>
      <c r="C66" s="413"/>
      <c r="D66" s="413"/>
      <c r="E66" s="413"/>
      <c r="F66" s="413"/>
      <c r="G66" s="413"/>
      <c r="H66" s="413"/>
      <c r="I66" s="413"/>
      <c r="J66" s="413"/>
      <c r="K66" s="413"/>
      <c r="L66" s="413"/>
      <c r="M66" s="413"/>
      <c r="N66" s="413"/>
      <c r="Q66" s="414"/>
    </row>
    <row r="67" spans="1:17" s="412" customFormat="1" x14ac:dyDescent="0.25">
      <c r="A67" s="411"/>
      <c r="C67" s="413"/>
      <c r="D67" s="413"/>
      <c r="E67" s="413"/>
      <c r="F67" s="413"/>
      <c r="G67" s="413"/>
      <c r="H67" s="413"/>
      <c r="I67" s="413"/>
      <c r="J67" s="413"/>
      <c r="K67" s="413"/>
      <c r="L67" s="413"/>
      <c r="M67" s="413"/>
      <c r="N67" s="413"/>
      <c r="Q67" s="414"/>
    </row>
    <row r="68" spans="1:17" s="412" customFormat="1" x14ac:dyDescent="0.25">
      <c r="A68" s="411"/>
      <c r="C68" s="413"/>
      <c r="D68" s="413"/>
      <c r="E68" s="413"/>
      <c r="F68" s="413"/>
      <c r="G68" s="413"/>
      <c r="H68" s="413"/>
      <c r="I68" s="413"/>
      <c r="J68" s="413"/>
      <c r="K68" s="413"/>
      <c r="L68" s="413"/>
      <c r="M68" s="413"/>
      <c r="N68" s="413"/>
      <c r="Q68" s="414"/>
    </row>
    <row r="69" spans="1:17" s="412" customFormat="1" x14ac:dyDescent="0.25">
      <c r="A69" s="411"/>
      <c r="C69" s="413"/>
      <c r="D69" s="413"/>
      <c r="E69" s="413"/>
      <c r="F69" s="413"/>
      <c r="G69" s="413"/>
      <c r="H69" s="413"/>
      <c r="I69" s="413"/>
      <c r="J69" s="413"/>
      <c r="K69" s="413"/>
      <c r="L69" s="413"/>
      <c r="M69" s="413"/>
      <c r="N69" s="413"/>
      <c r="Q69" s="414"/>
    </row>
    <row r="70" spans="1:17" s="412" customFormat="1" x14ac:dyDescent="0.25">
      <c r="A70" s="411"/>
      <c r="C70" s="413"/>
      <c r="D70" s="413"/>
      <c r="E70" s="413"/>
      <c r="F70" s="413"/>
      <c r="G70" s="413"/>
      <c r="H70" s="413"/>
      <c r="I70" s="413"/>
      <c r="J70" s="413"/>
      <c r="K70" s="413"/>
      <c r="L70" s="413"/>
      <c r="M70" s="413"/>
      <c r="N70" s="413"/>
      <c r="Q70" s="414"/>
    </row>
    <row r="71" spans="1:17" s="412" customFormat="1" x14ac:dyDescent="0.25">
      <c r="A71" s="411"/>
      <c r="C71" s="413"/>
      <c r="D71" s="413"/>
      <c r="E71" s="413"/>
      <c r="F71" s="413"/>
      <c r="G71" s="413"/>
      <c r="H71" s="413"/>
      <c r="I71" s="413"/>
      <c r="J71" s="413"/>
      <c r="K71" s="413"/>
      <c r="L71" s="413"/>
      <c r="M71" s="413"/>
      <c r="N71" s="413"/>
      <c r="Q71" s="414"/>
    </row>
    <row r="72" spans="1:17" s="412" customFormat="1" x14ac:dyDescent="0.25">
      <c r="A72" s="411"/>
      <c r="C72" s="413"/>
      <c r="D72" s="413"/>
      <c r="E72" s="413"/>
      <c r="F72" s="413"/>
      <c r="G72" s="413"/>
      <c r="H72" s="413"/>
      <c r="I72" s="413"/>
      <c r="J72" s="413"/>
      <c r="K72" s="413"/>
      <c r="L72" s="413"/>
      <c r="M72" s="413"/>
      <c r="N72" s="413"/>
      <c r="Q72" s="414"/>
    </row>
    <row r="73" spans="1:17" s="412" customFormat="1" x14ac:dyDescent="0.25">
      <c r="A73" s="411"/>
      <c r="C73" s="413"/>
      <c r="D73" s="413"/>
      <c r="E73" s="413"/>
      <c r="F73" s="413"/>
      <c r="G73" s="413"/>
      <c r="H73" s="413"/>
      <c r="I73" s="413"/>
      <c r="J73" s="413"/>
      <c r="K73" s="413"/>
      <c r="L73" s="413"/>
      <c r="M73" s="413"/>
      <c r="N73" s="413"/>
      <c r="Q73" s="414"/>
    </row>
    <row r="74" spans="1:17" s="412" customFormat="1" x14ac:dyDescent="0.25">
      <c r="A74" s="411"/>
      <c r="C74" s="413"/>
      <c r="D74" s="413"/>
      <c r="E74" s="413"/>
      <c r="F74" s="413"/>
      <c r="G74" s="413"/>
      <c r="H74" s="413"/>
      <c r="I74" s="413"/>
      <c r="J74" s="413"/>
      <c r="K74" s="413"/>
      <c r="L74" s="413"/>
      <c r="M74" s="413"/>
      <c r="N74" s="413"/>
      <c r="Q74" s="414"/>
    </row>
    <row r="75" spans="1:17" s="412" customFormat="1" x14ac:dyDescent="0.25">
      <c r="A75" s="411"/>
      <c r="C75" s="413"/>
      <c r="D75" s="413"/>
      <c r="E75" s="413"/>
      <c r="F75" s="413"/>
      <c r="G75" s="413"/>
      <c r="H75" s="413"/>
      <c r="I75" s="413"/>
      <c r="J75" s="413"/>
      <c r="K75" s="413"/>
      <c r="L75" s="413"/>
      <c r="M75" s="413"/>
      <c r="N75" s="413"/>
      <c r="Q75" s="414"/>
    </row>
    <row r="76" spans="1:17" s="412" customFormat="1" x14ac:dyDescent="0.25">
      <c r="A76" s="411"/>
      <c r="C76" s="413"/>
      <c r="D76" s="413"/>
      <c r="E76" s="413"/>
      <c r="F76" s="413"/>
      <c r="G76" s="413"/>
      <c r="H76" s="413"/>
      <c r="I76" s="413"/>
      <c r="J76" s="413"/>
      <c r="K76" s="413"/>
      <c r="L76" s="413"/>
      <c r="M76" s="413"/>
      <c r="N76" s="413"/>
      <c r="Q76" s="414"/>
    </row>
    <row r="77" spans="1:17" s="412" customFormat="1" x14ac:dyDescent="0.25">
      <c r="A77" s="411"/>
      <c r="C77" s="413"/>
      <c r="D77" s="413"/>
      <c r="E77" s="413"/>
      <c r="F77" s="413"/>
      <c r="G77" s="413"/>
      <c r="H77" s="413"/>
      <c r="I77" s="413"/>
      <c r="J77" s="413"/>
      <c r="K77" s="413"/>
      <c r="L77" s="413"/>
      <c r="M77" s="413"/>
      <c r="N77" s="413"/>
      <c r="Q77" s="414"/>
    </row>
    <row r="78" spans="1:17" s="412" customFormat="1" x14ac:dyDescent="0.25">
      <c r="A78" s="411"/>
      <c r="C78" s="413"/>
      <c r="D78" s="413"/>
      <c r="E78" s="413"/>
      <c r="F78" s="413"/>
      <c r="G78" s="413"/>
      <c r="H78" s="413"/>
      <c r="I78" s="413"/>
      <c r="J78" s="413"/>
      <c r="K78" s="413"/>
      <c r="L78" s="413"/>
      <c r="M78" s="413"/>
      <c r="N78" s="413"/>
      <c r="Q78" s="414"/>
    </row>
    <row r="79" spans="1:17" s="412" customFormat="1" x14ac:dyDescent="0.25">
      <c r="A79" s="411"/>
      <c r="C79" s="413"/>
      <c r="D79" s="413"/>
      <c r="E79" s="413"/>
      <c r="F79" s="413"/>
      <c r="G79" s="413"/>
      <c r="H79" s="413"/>
      <c r="I79" s="413"/>
      <c r="J79" s="413"/>
      <c r="K79" s="413"/>
      <c r="L79" s="413"/>
      <c r="M79" s="413"/>
      <c r="N79" s="413"/>
      <c r="Q79" s="414"/>
    </row>
    <row r="80" spans="1:17" s="412" customFormat="1" x14ac:dyDescent="0.25">
      <c r="A80" s="411"/>
      <c r="C80" s="413"/>
      <c r="D80" s="413"/>
      <c r="E80" s="413"/>
      <c r="F80" s="413"/>
      <c r="G80" s="413"/>
      <c r="H80" s="413"/>
      <c r="I80" s="413"/>
      <c r="J80" s="413"/>
      <c r="K80" s="413"/>
      <c r="L80" s="413"/>
      <c r="M80" s="413"/>
      <c r="N80" s="413"/>
      <c r="Q80" s="414"/>
    </row>
    <row r="81" spans="1:17" s="412" customFormat="1" x14ac:dyDescent="0.25">
      <c r="A81" s="411"/>
      <c r="C81" s="413"/>
      <c r="D81" s="413"/>
      <c r="E81" s="413"/>
      <c r="F81" s="413"/>
      <c r="G81" s="413"/>
      <c r="H81" s="413"/>
      <c r="I81" s="413"/>
      <c r="J81" s="413"/>
      <c r="K81" s="413"/>
      <c r="L81" s="413"/>
      <c r="M81" s="413"/>
      <c r="N81" s="413"/>
      <c r="Q81" s="414"/>
    </row>
    <row r="82" spans="1:17" s="412" customFormat="1" x14ac:dyDescent="0.25">
      <c r="A82" s="411"/>
      <c r="C82" s="413"/>
      <c r="D82" s="413"/>
      <c r="E82" s="413"/>
      <c r="F82" s="413"/>
      <c r="G82" s="413"/>
      <c r="H82" s="413"/>
      <c r="I82" s="413"/>
      <c r="J82" s="413"/>
      <c r="K82" s="413"/>
      <c r="L82" s="413"/>
      <c r="M82" s="413"/>
      <c r="N82" s="413"/>
      <c r="Q82" s="414"/>
    </row>
    <row r="83" spans="1:17" s="412" customFormat="1" x14ac:dyDescent="0.25">
      <c r="A83" s="411"/>
      <c r="C83" s="413"/>
      <c r="D83" s="413"/>
      <c r="E83" s="413"/>
      <c r="F83" s="413"/>
      <c r="G83" s="413"/>
      <c r="H83" s="413"/>
      <c r="I83" s="413"/>
      <c r="J83" s="413"/>
      <c r="K83" s="413"/>
      <c r="L83" s="413"/>
      <c r="M83" s="413"/>
      <c r="N83" s="413"/>
      <c r="Q83" s="414"/>
    </row>
    <row r="84" spans="1:17" s="412" customFormat="1" x14ac:dyDescent="0.25">
      <c r="A84" s="411"/>
      <c r="C84" s="413"/>
      <c r="D84" s="413"/>
      <c r="E84" s="413"/>
      <c r="F84" s="413"/>
      <c r="G84" s="413"/>
      <c r="H84" s="413"/>
      <c r="I84" s="413"/>
      <c r="J84" s="413"/>
      <c r="K84" s="413"/>
      <c r="L84" s="413"/>
      <c r="M84" s="413"/>
      <c r="N84" s="413"/>
      <c r="Q84" s="414"/>
    </row>
    <row r="85" spans="1:17" s="412" customFormat="1" x14ac:dyDescent="0.25">
      <c r="A85" s="411"/>
      <c r="C85" s="413"/>
      <c r="D85" s="413"/>
      <c r="E85" s="413"/>
      <c r="F85" s="413"/>
      <c r="G85" s="413"/>
      <c r="H85" s="413"/>
      <c r="I85" s="413"/>
      <c r="J85" s="413"/>
      <c r="K85" s="413"/>
      <c r="L85" s="413"/>
      <c r="M85" s="413"/>
      <c r="N85" s="413"/>
      <c r="Q85" s="414"/>
    </row>
    <row r="86" spans="1:17" s="412" customFormat="1" x14ac:dyDescent="0.25">
      <c r="A86" s="411"/>
      <c r="C86" s="413"/>
      <c r="D86" s="413"/>
      <c r="E86" s="413"/>
      <c r="F86" s="413"/>
      <c r="G86" s="413"/>
      <c r="H86" s="413"/>
      <c r="I86" s="413"/>
      <c r="J86" s="413"/>
      <c r="K86" s="413"/>
      <c r="L86" s="413"/>
      <c r="M86" s="413"/>
      <c r="N86" s="413"/>
      <c r="Q86" s="414"/>
    </row>
    <row r="87" spans="1:17" s="412" customFormat="1" x14ac:dyDescent="0.25">
      <c r="A87" s="411"/>
      <c r="C87" s="413"/>
      <c r="D87" s="413"/>
      <c r="E87" s="413"/>
      <c r="F87" s="413"/>
      <c r="G87" s="413"/>
      <c r="H87" s="413"/>
      <c r="I87" s="413"/>
      <c r="J87" s="413"/>
      <c r="K87" s="413"/>
      <c r="L87" s="413"/>
      <c r="M87" s="413"/>
      <c r="N87" s="413"/>
      <c r="Q87" s="414"/>
    </row>
    <row r="88" spans="1:17" s="412" customFormat="1" x14ac:dyDescent="0.25">
      <c r="A88" s="411"/>
      <c r="C88" s="413"/>
      <c r="D88" s="413"/>
      <c r="E88" s="413"/>
      <c r="F88" s="413"/>
      <c r="G88" s="413"/>
      <c r="H88" s="413"/>
      <c r="I88" s="413"/>
      <c r="J88" s="413"/>
      <c r="K88" s="413"/>
      <c r="L88" s="413"/>
      <c r="M88" s="413"/>
      <c r="N88" s="413"/>
      <c r="Q88" s="414"/>
    </row>
    <row r="89" spans="1:17" s="412" customFormat="1" x14ac:dyDescent="0.25">
      <c r="A89" s="411"/>
      <c r="C89" s="413"/>
      <c r="D89" s="413"/>
      <c r="E89" s="413"/>
      <c r="F89" s="413"/>
      <c r="G89" s="413"/>
      <c r="H89" s="413"/>
      <c r="I89" s="413"/>
      <c r="J89" s="413"/>
      <c r="K89" s="413"/>
      <c r="L89" s="413"/>
      <c r="M89" s="413"/>
      <c r="N89" s="413"/>
      <c r="Q89" s="414"/>
    </row>
    <row r="90" spans="1:17" s="412" customFormat="1" x14ac:dyDescent="0.25">
      <c r="A90" s="411"/>
      <c r="C90" s="413"/>
      <c r="D90" s="413"/>
      <c r="E90" s="413"/>
      <c r="F90" s="413"/>
      <c r="G90" s="413"/>
      <c r="H90" s="413"/>
      <c r="I90" s="413"/>
      <c r="J90" s="413"/>
      <c r="K90" s="413"/>
      <c r="L90" s="413"/>
      <c r="M90" s="413"/>
      <c r="N90" s="413"/>
      <c r="Q90" s="414"/>
    </row>
    <row r="91" spans="1:17" s="412" customFormat="1" x14ac:dyDescent="0.25">
      <c r="A91" s="411"/>
      <c r="C91" s="413"/>
      <c r="D91" s="413"/>
      <c r="E91" s="413"/>
      <c r="F91" s="413"/>
      <c r="G91" s="413"/>
      <c r="H91" s="413"/>
      <c r="I91" s="413"/>
      <c r="J91" s="413"/>
      <c r="K91" s="413"/>
      <c r="L91" s="413"/>
      <c r="M91" s="413"/>
      <c r="N91" s="413"/>
      <c r="Q91" s="414"/>
    </row>
    <row r="92" spans="1:17" s="412" customFormat="1" x14ac:dyDescent="0.25">
      <c r="A92" s="411"/>
      <c r="C92" s="413"/>
      <c r="D92" s="413"/>
      <c r="E92" s="413"/>
      <c r="F92" s="413"/>
      <c r="G92" s="413"/>
      <c r="H92" s="413"/>
      <c r="I92" s="413"/>
      <c r="J92" s="413"/>
      <c r="K92" s="413"/>
      <c r="L92" s="413"/>
      <c r="M92" s="413"/>
      <c r="N92" s="413"/>
      <c r="Q92" s="414"/>
    </row>
    <row r="93" spans="1:17" s="412" customFormat="1" x14ac:dyDescent="0.25">
      <c r="A93" s="411"/>
      <c r="C93" s="413"/>
      <c r="D93" s="413"/>
      <c r="E93" s="413"/>
      <c r="F93" s="413"/>
      <c r="G93" s="413"/>
      <c r="H93" s="413"/>
      <c r="I93" s="413"/>
      <c r="J93" s="413"/>
      <c r="K93" s="413"/>
      <c r="L93" s="413"/>
      <c r="M93" s="413"/>
      <c r="N93" s="413"/>
      <c r="Q93" s="414"/>
    </row>
    <row r="94" spans="1:17" s="412" customFormat="1" x14ac:dyDescent="0.25">
      <c r="A94" s="411"/>
      <c r="C94" s="413"/>
      <c r="D94" s="413"/>
      <c r="E94" s="413"/>
      <c r="F94" s="413"/>
      <c r="G94" s="413"/>
      <c r="H94" s="413"/>
      <c r="I94" s="413"/>
      <c r="J94" s="413"/>
      <c r="K94" s="413"/>
      <c r="L94" s="413"/>
      <c r="M94" s="413"/>
      <c r="N94" s="413"/>
      <c r="Q94" s="414"/>
    </row>
    <row r="95" spans="1:17" s="412" customFormat="1" x14ac:dyDescent="0.25">
      <c r="A95" s="411"/>
      <c r="C95" s="413"/>
      <c r="D95" s="413"/>
      <c r="E95" s="413"/>
      <c r="F95" s="413"/>
      <c r="G95" s="413"/>
      <c r="H95" s="413"/>
      <c r="I95" s="413"/>
      <c r="J95" s="413"/>
      <c r="K95" s="413"/>
      <c r="L95" s="413"/>
      <c r="M95" s="413"/>
      <c r="N95" s="413"/>
      <c r="Q95" s="414"/>
    </row>
    <row r="96" spans="1:17" s="412" customFormat="1" x14ac:dyDescent="0.25">
      <c r="A96" s="411"/>
      <c r="C96" s="413"/>
      <c r="D96" s="413"/>
      <c r="E96" s="413"/>
      <c r="F96" s="413"/>
      <c r="G96" s="413"/>
      <c r="H96" s="413"/>
      <c r="I96" s="413"/>
      <c r="J96" s="413"/>
      <c r="K96" s="413"/>
      <c r="L96" s="413"/>
      <c r="M96" s="413"/>
      <c r="N96" s="413"/>
      <c r="Q96" s="414"/>
    </row>
    <row r="97" spans="1:17" s="412" customFormat="1" x14ac:dyDescent="0.25">
      <c r="A97" s="411"/>
      <c r="C97" s="413"/>
      <c r="D97" s="413"/>
      <c r="E97" s="413"/>
      <c r="F97" s="413"/>
      <c r="G97" s="413"/>
      <c r="H97" s="413"/>
      <c r="I97" s="413"/>
      <c r="J97" s="413"/>
      <c r="K97" s="413"/>
      <c r="L97" s="413"/>
      <c r="M97" s="413"/>
      <c r="N97" s="413"/>
      <c r="Q97" s="414"/>
    </row>
    <row r="98" spans="1:17" s="412" customFormat="1" x14ac:dyDescent="0.25">
      <c r="A98" s="411"/>
      <c r="C98" s="413"/>
      <c r="D98" s="413"/>
      <c r="E98" s="413"/>
      <c r="F98" s="413"/>
      <c r="G98" s="413"/>
      <c r="H98" s="413"/>
      <c r="I98" s="413"/>
      <c r="J98" s="413"/>
      <c r="K98" s="413"/>
      <c r="L98" s="413"/>
      <c r="M98" s="413"/>
      <c r="N98" s="413"/>
      <c r="Q98" s="414"/>
    </row>
    <row r="99" spans="1:17" s="412" customFormat="1" x14ac:dyDescent="0.25">
      <c r="A99" s="411"/>
      <c r="C99" s="413"/>
      <c r="D99" s="413"/>
      <c r="E99" s="413"/>
      <c r="F99" s="413"/>
      <c r="G99" s="413"/>
      <c r="H99" s="413"/>
      <c r="I99" s="413"/>
      <c r="J99" s="413"/>
      <c r="K99" s="413"/>
      <c r="L99" s="413"/>
      <c r="M99" s="413"/>
      <c r="N99" s="413"/>
      <c r="Q99" s="414"/>
    </row>
    <row r="100" spans="1:17" s="412" customFormat="1" x14ac:dyDescent="0.25">
      <c r="A100" s="411"/>
      <c r="C100" s="413"/>
      <c r="D100" s="413"/>
      <c r="E100" s="413"/>
      <c r="F100" s="413"/>
      <c r="G100" s="413"/>
      <c r="H100" s="413"/>
      <c r="I100" s="413"/>
      <c r="J100" s="413"/>
      <c r="K100" s="413"/>
      <c r="L100" s="413"/>
      <c r="M100" s="413"/>
      <c r="N100" s="413"/>
      <c r="Q100" s="414"/>
    </row>
    <row r="101" spans="1:17" s="412" customFormat="1" x14ac:dyDescent="0.25">
      <c r="A101" s="411"/>
      <c r="C101" s="413"/>
      <c r="D101" s="413"/>
      <c r="E101" s="413"/>
      <c r="F101" s="413"/>
      <c r="G101" s="413"/>
      <c r="H101" s="413"/>
      <c r="I101" s="413"/>
      <c r="J101" s="413"/>
      <c r="K101" s="413"/>
      <c r="L101" s="413"/>
      <c r="M101" s="413"/>
      <c r="N101" s="413"/>
      <c r="Q101" s="414"/>
    </row>
    <row r="102" spans="1:17" s="412" customFormat="1" x14ac:dyDescent="0.25">
      <c r="A102" s="411"/>
      <c r="C102" s="413"/>
      <c r="D102" s="413"/>
      <c r="E102" s="413"/>
      <c r="F102" s="413"/>
      <c r="G102" s="413"/>
      <c r="H102" s="413"/>
      <c r="I102" s="413"/>
      <c r="J102" s="413"/>
      <c r="K102" s="413"/>
      <c r="L102" s="413"/>
      <c r="M102" s="413"/>
      <c r="N102" s="413"/>
      <c r="Q102" s="414"/>
    </row>
    <row r="103" spans="1:17" s="412" customFormat="1" x14ac:dyDescent="0.25">
      <c r="A103" s="411"/>
      <c r="C103" s="413"/>
      <c r="D103" s="413"/>
      <c r="E103" s="413"/>
      <c r="F103" s="413"/>
      <c r="G103" s="413"/>
      <c r="H103" s="413"/>
      <c r="I103" s="413"/>
      <c r="J103" s="413"/>
      <c r="K103" s="413"/>
      <c r="L103" s="413"/>
      <c r="M103" s="413"/>
      <c r="N103" s="413"/>
      <c r="Q103" s="414"/>
    </row>
    <row r="104" spans="1:17" s="412" customFormat="1" x14ac:dyDescent="0.25">
      <c r="A104" s="411"/>
      <c r="C104" s="413"/>
      <c r="D104" s="413"/>
      <c r="E104" s="413"/>
      <c r="F104" s="413"/>
      <c r="G104" s="413"/>
      <c r="H104" s="413"/>
      <c r="I104" s="413"/>
      <c r="J104" s="413"/>
      <c r="K104" s="413"/>
      <c r="L104" s="413"/>
      <c r="M104" s="413"/>
      <c r="N104" s="413"/>
      <c r="Q104" s="414"/>
    </row>
    <row r="105" spans="1:17" s="412" customFormat="1" x14ac:dyDescent="0.25">
      <c r="A105" s="411"/>
      <c r="C105" s="413"/>
      <c r="D105" s="413"/>
      <c r="E105" s="413"/>
      <c r="F105" s="413"/>
      <c r="G105" s="413"/>
      <c r="H105" s="413"/>
      <c r="I105" s="413"/>
      <c r="J105" s="413"/>
      <c r="K105" s="413"/>
      <c r="L105" s="413"/>
      <c r="M105" s="413"/>
      <c r="N105" s="413"/>
      <c r="Q105" s="414"/>
    </row>
    <row r="106" spans="1:17" s="412" customFormat="1" x14ac:dyDescent="0.25">
      <c r="A106" s="411"/>
      <c r="C106" s="413"/>
      <c r="D106" s="413"/>
      <c r="E106" s="413"/>
      <c r="F106" s="413"/>
      <c r="G106" s="413"/>
      <c r="H106" s="413"/>
      <c r="I106" s="413"/>
      <c r="J106" s="413"/>
      <c r="K106" s="413"/>
      <c r="L106" s="413"/>
      <c r="M106" s="413"/>
      <c r="N106" s="413"/>
      <c r="Q106" s="414"/>
    </row>
    <row r="107" spans="1:17" s="412" customFormat="1" x14ac:dyDescent="0.25">
      <c r="A107" s="411"/>
      <c r="C107" s="413"/>
      <c r="D107" s="413"/>
      <c r="E107" s="413"/>
      <c r="F107" s="413"/>
      <c r="G107" s="413"/>
      <c r="H107" s="413"/>
      <c r="I107" s="413"/>
      <c r="J107" s="413"/>
      <c r="K107" s="413"/>
      <c r="L107" s="413"/>
      <c r="M107" s="413"/>
      <c r="N107" s="413"/>
      <c r="Q107" s="414"/>
    </row>
    <row r="108" spans="1:17" s="412" customFormat="1" x14ac:dyDescent="0.25">
      <c r="A108" s="411"/>
      <c r="C108" s="413"/>
      <c r="D108" s="413"/>
      <c r="E108" s="413"/>
      <c r="F108" s="413"/>
      <c r="G108" s="413"/>
      <c r="H108" s="413"/>
      <c r="I108" s="413"/>
      <c r="J108" s="413"/>
      <c r="K108" s="413"/>
      <c r="L108" s="413"/>
      <c r="M108" s="413"/>
      <c r="N108" s="413"/>
      <c r="Q108" s="414"/>
    </row>
    <row r="109" spans="1:17" s="412" customFormat="1" x14ac:dyDescent="0.25">
      <c r="A109" s="411"/>
      <c r="C109" s="413"/>
      <c r="D109" s="413"/>
      <c r="E109" s="413"/>
      <c r="F109" s="413"/>
      <c r="G109" s="413"/>
      <c r="H109" s="413"/>
      <c r="I109" s="413"/>
      <c r="J109" s="413"/>
      <c r="K109" s="413"/>
      <c r="L109" s="413"/>
      <c r="M109" s="413"/>
      <c r="N109" s="413"/>
      <c r="Q109" s="414"/>
    </row>
    <row r="110" spans="1:17" s="412" customFormat="1" x14ac:dyDescent="0.25">
      <c r="A110" s="411"/>
      <c r="C110" s="413"/>
      <c r="D110" s="413"/>
      <c r="E110" s="413"/>
      <c r="F110" s="413"/>
      <c r="G110" s="413"/>
      <c r="H110" s="413"/>
      <c r="I110" s="413"/>
      <c r="J110" s="413"/>
      <c r="K110" s="413"/>
      <c r="L110" s="413"/>
      <c r="M110" s="413"/>
      <c r="N110" s="413"/>
      <c r="Q110" s="414"/>
    </row>
    <row r="111" spans="1:17" s="412" customFormat="1" x14ac:dyDescent="0.25">
      <c r="A111" s="411"/>
      <c r="C111" s="413"/>
      <c r="D111" s="413"/>
      <c r="E111" s="413"/>
      <c r="F111" s="413"/>
      <c r="G111" s="413"/>
      <c r="H111" s="413"/>
      <c r="I111" s="413"/>
      <c r="J111" s="413"/>
      <c r="K111" s="413"/>
      <c r="L111" s="413"/>
      <c r="M111" s="413"/>
      <c r="N111" s="413"/>
      <c r="Q111" s="414"/>
    </row>
    <row r="112" spans="1:17" s="412" customFormat="1" x14ac:dyDescent="0.25">
      <c r="A112" s="411"/>
      <c r="C112" s="413"/>
      <c r="D112" s="413"/>
      <c r="E112" s="413"/>
      <c r="F112" s="413"/>
      <c r="G112" s="413"/>
      <c r="H112" s="413"/>
      <c r="I112" s="413"/>
      <c r="J112" s="413"/>
      <c r="K112" s="413"/>
      <c r="L112" s="413"/>
      <c r="M112" s="413"/>
      <c r="N112" s="413"/>
      <c r="Q112" s="414"/>
    </row>
    <row r="113" spans="1:17" s="412" customFormat="1" x14ac:dyDescent="0.25">
      <c r="A113" s="411"/>
      <c r="C113" s="413"/>
      <c r="D113" s="413"/>
      <c r="E113" s="413"/>
      <c r="F113" s="413"/>
      <c r="G113" s="413"/>
      <c r="H113" s="413"/>
      <c r="I113" s="413"/>
      <c r="J113" s="413"/>
      <c r="K113" s="413"/>
      <c r="L113" s="413"/>
      <c r="M113" s="413"/>
      <c r="N113" s="413"/>
      <c r="Q113" s="414"/>
    </row>
    <row r="114" spans="1:17" s="412" customFormat="1" x14ac:dyDescent="0.25">
      <c r="A114" s="411"/>
      <c r="C114" s="413"/>
      <c r="D114" s="413"/>
      <c r="E114" s="413"/>
      <c r="F114" s="413"/>
      <c r="G114" s="413"/>
      <c r="H114" s="413"/>
      <c r="I114" s="413"/>
      <c r="J114" s="413"/>
      <c r="K114" s="413"/>
      <c r="L114" s="413"/>
      <c r="M114" s="413"/>
      <c r="N114" s="413"/>
      <c r="Q114" s="414"/>
    </row>
    <row r="115" spans="1:17" s="412" customFormat="1" x14ac:dyDescent="0.25">
      <c r="A115" s="411"/>
      <c r="C115" s="413"/>
      <c r="D115" s="413"/>
      <c r="E115" s="413"/>
      <c r="F115" s="413"/>
      <c r="G115" s="413"/>
      <c r="H115" s="413"/>
      <c r="I115" s="413"/>
      <c r="J115" s="413"/>
      <c r="K115" s="413"/>
      <c r="L115" s="413"/>
      <c r="M115" s="413"/>
      <c r="N115" s="413"/>
      <c r="Q115" s="414"/>
    </row>
    <row r="116" spans="1:17" s="412" customFormat="1" x14ac:dyDescent="0.25">
      <c r="A116" s="411"/>
      <c r="C116" s="413"/>
      <c r="D116" s="413"/>
      <c r="E116" s="413"/>
      <c r="F116" s="413"/>
      <c r="G116" s="413"/>
      <c r="H116" s="413"/>
      <c r="I116" s="413"/>
      <c r="J116" s="413"/>
      <c r="K116" s="413"/>
      <c r="L116" s="413"/>
      <c r="M116" s="413"/>
      <c r="N116" s="413"/>
      <c r="Q116" s="414"/>
    </row>
    <row r="117" spans="1:17" s="412" customFormat="1" x14ac:dyDescent="0.25">
      <c r="A117" s="411"/>
      <c r="C117" s="413"/>
      <c r="D117" s="413"/>
      <c r="E117" s="413"/>
      <c r="F117" s="413"/>
      <c r="G117" s="413"/>
      <c r="H117" s="413"/>
      <c r="I117" s="413"/>
      <c r="J117" s="413"/>
      <c r="K117" s="413"/>
      <c r="L117" s="413"/>
      <c r="M117" s="413"/>
      <c r="N117" s="413"/>
      <c r="Q117" s="414"/>
    </row>
    <row r="118" spans="1:17" s="412" customFormat="1" x14ac:dyDescent="0.25">
      <c r="A118" s="411"/>
      <c r="C118" s="413"/>
      <c r="D118" s="413"/>
      <c r="E118" s="413"/>
      <c r="F118" s="413"/>
      <c r="G118" s="413"/>
      <c r="H118" s="413"/>
      <c r="I118" s="413"/>
      <c r="J118" s="413"/>
      <c r="K118" s="413"/>
      <c r="L118" s="413"/>
      <c r="M118" s="413"/>
      <c r="N118" s="413"/>
      <c r="Q118" s="414"/>
    </row>
    <row r="119" spans="1:17" s="412" customFormat="1" x14ac:dyDescent="0.25">
      <c r="A119" s="411"/>
      <c r="C119" s="413"/>
      <c r="D119" s="413"/>
      <c r="E119" s="413"/>
      <c r="F119" s="413"/>
      <c r="G119" s="413"/>
      <c r="H119" s="413"/>
      <c r="I119" s="413"/>
      <c r="J119" s="413"/>
      <c r="K119" s="413"/>
      <c r="L119" s="413"/>
      <c r="M119" s="413"/>
      <c r="N119" s="413"/>
      <c r="Q119" s="414"/>
    </row>
    <row r="120" spans="1:17" s="412" customFormat="1" x14ac:dyDescent="0.25">
      <c r="A120" s="411"/>
      <c r="C120" s="413"/>
      <c r="D120" s="413"/>
      <c r="E120" s="413"/>
      <c r="F120" s="413"/>
      <c r="G120" s="413"/>
      <c r="H120" s="413"/>
      <c r="I120" s="413"/>
      <c r="J120" s="413"/>
      <c r="K120" s="413"/>
      <c r="L120" s="413"/>
      <c r="M120" s="413"/>
      <c r="N120" s="413"/>
      <c r="Q120" s="414"/>
    </row>
    <row r="121" spans="1:17" s="412" customFormat="1" x14ac:dyDescent="0.25">
      <c r="A121" s="411"/>
      <c r="C121" s="413"/>
      <c r="D121" s="413"/>
      <c r="E121" s="413"/>
      <c r="F121" s="413"/>
      <c r="G121" s="413"/>
      <c r="H121" s="413"/>
      <c r="I121" s="413"/>
      <c r="J121" s="413"/>
      <c r="K121" s="413"/>
      <c r="L121" s="413"/>
      <c r="M121" s="413"/>
      <c r="N121" s="413"/>
      <c r="Q121" s="414"/>
    </row>
    <row r="122" spans="1:17" s="412" customFormat="1" x14ac:dyDescent="0.25">
      <c r="A122" s="411"/>
      <c r="C122" s="413"/>
      <c r="D122" s="413"/>
      <c r="E122" s="413"/>
      <c r="F122" s="413"/>
      <c r="G122" s="413"/>
      <c r="H122" s="413"/>
      <c r="I122" s="413"/>
      <c r="J122" s="413"/>
      <c r="K122" s="413"/>
      <c r="L122" s="413"/>
      <c r="M122" s="413"/>
      <c r="N122" s="413"/>
      <c r="Q122" s="414"/>
    </row>
    <row r="123" spans="1:17" s="412" customFormat="1" x14ac:dyDescent="0.25">
      <c r="A123" s="411"/>
      <c r="C123" s="413"/>
      <c r="D123" s="413"/>
      <c r="E123" s="413"/>
      <c r="F123" s="413"/>
      <c r="G123" s="413"/>
      <c r="H123" s="413"/>
      <c r="I123" s="413"/>
      <c r="J123" s="413"/>
      <c r="K123" s="413"/>
      <c r="L123" s="413"/>
      <c r="M123" s="413"/>
      <c r="N123" s="413"/>
      <c r="Q123" s="414"/>
    </row>
    <row r="124" spans="1:17" s="412" customFormat="1" x14ac:dyDescent="0.25">
      <c r="A124" s="411"/>
      <c r="C124" s="413"/>
      <c r="D124" s="413"/>
      <c r="E124" s="413"/>
      <c r="F124" s="413"/>
      <c r="G124" s="413"/>
      <c r="H124" s="413"/>
      <c r="I124" s="413"/>
      <c r="J124" s="413"/>
      <c r="K124" s="413"/>
      <c r="L124" s="413"/>
      <c r="M124" s="413"/>
      <c r="N124" s="413"/>
      <c r="Q124" s="414"/>
    </row>
    <row r="125" spans="1:17" s="412" customFormat="1" x14ac:dyDescent="0.25">
      <c r="A125" s="411"/>
      <c r="C125" s="413"/>
      <c r="D125" s="413"/>
      <c r="E125" s="413"/>
      <c r="F125" s="413"/>
      <c r="G125" s="413"/>
      <c r="H125" s="413"/>
      <c r="I125" s="413"/>
      <c r="J125" s="413"/>
      <c r="K125" s="413"/>
      <c r="L125" s="413"/>
      <c r="M125" s="413"/>
      <c r="N125" s="413"/>
      <c r="Q125" s="414"/>
    </row>
    <row r="126" spans="1:17" s="412" customFormat="1" x14ac:dyDescent="0.25">
      <c r="A126" s="411"/>
      <c r="C126" s="413"/>
      <c r="D126" s="413"/>
      <c r="E126" s="413"/>
      <c r="F126" s="413"/>
      <c r="G126" s="413"/>
      <c r="H126" s="413"/>
      <c r="I126" s="413"/>
      <c r="J126" s="413"/>
      <c r="K126" s="413"/>
      <c r="L126" s="413"/>
      <c r="M126" s="413"/>
      <c r="N126" s="413"/>
      <c r="Q126" s="414"/>
    </row>
    <row r="127" spans="1:17" s="412" customFormat="1" x14ac:dyDescent="0.25">
      <c r="A127" s="411"/>
      <c r="C127" s="413"/>
      <c r="D127" s="413"/>
      <c r="E127" s="413"/>
      <c r="F127" s="413"/>
      <c r="G127" s="413"/>
      <c r="H127" s="413"/>
      <c r="I127" s="413"/>
      <c r="J127" s="413"/>
      <c r="K127" s="413"/>
      <c r="L127" s="413"/>
      <c r="M127" s="413"/>
      <c r="N127" s="413"/>
      <c r="Q127" s="414"/>
    </row>
    <row r="128" spans="1:17" s="412" customFormat="1" x14ac:dyDescent="0.25">
      <c r="A128" s="411"/>
      <c r="C128" s="413"/>
      <c r="D128" s="413"/>
      <c r="E128" s="413"/>
      <c r="F128" s="413"/>
      <c r="G128" s="413"/>
      <c r="H128" s="413"/>
      <c r="I128" s="413"/>
      <c r="J128" s="413"/>
      <c r="K128" s="413"/>
      <c r="L128" s="413"/>
      <c r="M128" s="413"/>
      <c r="N128" s="413"/>
      <c r="Q128" s="414"/>
    </row>
    <row r="129" spans="1:17" s="412" customFormat="1" x14ac:dyDescent="0.25">
      <c r="A129" s="411"/>
      <c r="C129" s="413"/>
      <c r="D129" s="413"/>
      <c r="E129" s="413"/>
      <c r="F129" s="413"/>
      <c r="G129" s="413"/>
      <c r="H129" s="413"/>
      <c r="I129" s="413"/>
      <c r="J129" s="413"/>
      <c r="K129" s="413"/>
      <c r="L129" s="413"/>
      <c r="M129" s="413"/>
      <c r="N129" s="413"/>
      <c r="Q129" s="414"/>
    </row>
    <row r="130" spans="1:17" s="412" customFormat="1" x14ac:dyDescent="0.25">
      <c r="A130" s="411"/>
      <c r="C130" s="413"/>
      <c r="D130" s="413"/>
      <c r="E130" s="413"/>
      <c r="F130" s="413"/>
      <c r="G130" s="413"/>
      <c r="H130" s="413"/>
      <c r="I130" s="413"/>
      <c r="J130" s="413"/>
      <c r="K130" s="413"/>
      <c r="L130" s="413"/>
      <c r="M130" s="413"/>
      <c r="N130" s="413"/>
      <c r="Q130" s="414"/>
    </row>
    <row r="131" spans="1:17" s="412" customFormat="1" x14ac:dyDescent="0.25">
      <c r="A131" s="411"/>
      <c r="C131" s="413"/>
      <c r="D131" s="413"/>
      <c r="E131" s="413"/>
      <c r="F131" s="413"/>
      <c r="G131" s="413"/>
      <c r="H131" s="413"/>
      <c r="I131" s="413"/>
      <c r="J131" s="413"/>
      <c r="K131" s="413"/>
      <c r="L131" s="413"/>
      <c r="M131" s="413"/>
      <c r="N131" s="413"/>
      <c r="Q131" s="414"/>
    </row>
    <row r="132" spans="1:17" s="412" customFormat="1" x14ac:dyDescent="0.25">
      <c r="A132" s="411"/>
      <c r="C132" s="413"/>
      <c r="D132" s="413"/>
      <c r="E132" s="413"/>
      <c r="F132" s="413"/>
      <c r="G132" s="413"/>
      <c r="H132" s="413"/>
      <c r="I132" s="413"/>
      <c r="J132" s="413"/>
      <c r="K132" s="413"/>
      <c r="L132" s="413"/>
      <c r="M132" s="413"/>
      <c r="N132" s="413"/>
      <c r="Q132" s="414"/>
    </row>
    <row r="133" spans="1:17" s="412" customFormat="1" x14ac:dyDescent="0.25">
      <c r="A133" s="411"/>
      <c r="C133" s="413"/>
      <c r="D133" s="413"/>
      <c r="E133" s="413"/>
      <c r="F133" s="413"/>
      <c r="G133" s="413"/>
      <c r="H133" s="413"/>
      <c r="I133" s="413"/>
      <c r="J133" s="413"/>
      <c r="K133" s="413"/>
      <c r="L133" s="413"/>
      <c r="M133" s="413"/>
      <c r="N133" s="413"/>
      <c r="Q133" s="414"/>
    </row>
    <row r="134" spans="1:17" s="412" customFormat="1" x14ac:dyDescent="0.25">
      <c r="A134" s="411"/>
      <c r="C134" s="413"/>
      <c r="D134" s="413"/>
      <c r="E134" s="413"/>
      <c r="F134" s="413"/>
      <c r="G134" s="413"/>
      <c r="H134" s="413"/>
      <c r="I134" s="413"/>
      <c r="J134" s="413"/>
      <c r="K134" s="413"/>
      <c r="L134" s="413"/>
      <c r="M134" s="413"/>
      <c r="N134" s="413"/>
      <c r="Q134" s="414"/>
    </row>
    <row r="135" spans="1:17" s="412" customFormat="1" x14ac:dyDescent="0.25">
      <c r="A135" s="411"/>
      <c r="C135" s="413"/>
      <c r="D135" s="413"/>
      <c r="E135" s="413"/>
      <c r="F135" s="413"/>
      <c r="G135" s="413"/>
      <c r="H135" s="413"/>
      <c r="I135" s="413"/>
      <c r="J135" s="413"/>
      <c r="K135" s="413"/>
      <c r="L135" s="413"/>
      <c r="M135" s="413"/>
      <c r="N135" s="413"/>
      <c r="Q135" s="414"/>
    </row>
    <row r="136" spans="1:17" s="412" customFormat="1" x14ac:dyDescent="0.25">
      <c r="A136" s="411"/>
      <c r="C136" s="413"/>
      <c r="D136" s="413"/>
      <c r="E136" s="413"/>
      <c r="F136" s="413"/>
      <c r="G136" s="413"/>
      <c r="H136" s="413"/>
      <c r="I136" s="413"/>
      <c r="J136" s="413"/>
      <c r="K136" s="413"/>
      <c r="L136" s="413"/>
      <c r="M136" s="413"/>
      <c r="N136" s="413"/>
      <c r="Q136" s="414"/>
    </row>
    <row r="137" spans="1:17" s="412" customFormat="1" x14ac:dyDescent="0.25">
      <c r="A137" s="411"/>
      <c r="C137" s="413"/>
      <c r="D137" s="413"/>
      <c r="E137" s="413"/>
      <c r="F137" s="413"/>
      <c r="G137" s="413"/>
      <c r="H137" s="413"/>
      <c r="I137" s="413"/>
      <c r="J137" s="413"/>
      <c r="K137" s="413"/>
      <c r="L137" s="413"/>
      <c r="M137" s="413"/>
      <c r="N137" s="413"/>
      <c r="Q137" s="414"/>
    </row>
    <row r="138" spans="1:17" s="412" customFormat="1" x14ac:dyDescent="0.25">
      <c r="A138" s="411"/>
      <c r="C138" s="413"/>
      <c r="D138" s="413"/>
      <c r="E138" s="413"/>
      <c r="F138" s="413"/>
      <c r="G138" s="413"/>
      <c r="H138" s="413"/>
      <c r="I138" s="413"/>
      <c r="J138" s="413"/>
      <c r="K138" s="413"/>
      <c r="L138" s="413"/>
      <c r="M138" s="413"/>
      <c r="N138" s="413"/>
      <c r="Q138" s="414"/>
    </row>
    <row r="139" spans="1:17" s="412" customFormat="1" x14ac:dyDescent="0.25">
      <c r="A139" s="411"/>
      <c r="C139" s="413"/>
      <c r="D139" s="413"/>
      <c r="E139" s="413"/>
      <c r="F139" s="413"/>
      <c r="G139" s="413"/>
      <c r="H139" s="413"/>
      <c r="I139" s="413"/>
      <c r="J139" s="413"/>
      <c r="K139" s="413"/>
      <c r="L139" s="413"/>
      <c r="M139" s="413"/>
      <c r="N139" s="413"/>
      <c r="Q139" s="414"/>
    </row>
    <row r="140" spans="1:17" s="412" customFormat="1" x14ac:dyDescent="0.25">
      <c r="A140" s="411"/>
      <c r="C140" s="413"/>
      <c r="D140" s="413"/>
      <c r="E140" s="413"/>
      <c r="F140" s="413"/>
      <c r="G140" s="413"/>
      <c r="H140" s="413"/>
      <c r="I140" s="413"/>
      <c r="J140" s="413"/>
      <c r="K140" s="413"/>
      <c r="L140" s="413"/>
      <c r="M140" s="413"/>
      <c r="N140" s="413"/>
      <c r="Q140" s="414"/>
    </row>
    <row r="141" spans="1:17" s="412" customFormat="1" x14ac:dyDescent="0.25">
      <c r="A141" s="411"/>
      <c r="C141" s="413"/>
      <c r="D141" s="413"/>
      <c r="E141" s="413"/>
      <c r="F141" s="413"/>
      <c r="G141" s="413"/>
      <c r="H141" s="413"/>
      <c r="I141" s="413"/>
      <c r="J141" s="413"/>
      <c r="K141" s="413"/>
      <c r="L141" s="413"/>
      <c r="M141" s="413"/>
      <c r="N141" s="413"/>
      <c r="Q141" s="414"/>
    </row>
    <row r="142" spans="1:17" s="412" customFormat="1" x14ac:dyDescent="0.25">
      <c r="A142" s="411"/>
      <c r="C142" s="413"/>
      <c r="D142" s="413"/>
      <c r="E142" s="413"/>
      <c r="F142" s="413"/>
      <c r="G142" s="413"/>
      <c r="H142" s="413"/>
      <c r="I142" s="413"/>
      <c r="J142" s="413"/>
      <c r="K142" s="413"/>
      <c r="L142" s="413"/>
      <c r="M142" s="413"/>
      <c r="N142" s="413"/>
      <c r="Q142" s="414"/>
    </row>
    <row r="143" spans="1:17" s="412" customFormat="1" x14ac:dyDescent="0.25">
      <c r="A143" s="411"/>
      <c r="C143" s="413"/>
      <c r="D143" s="413"/>
      <c r="E143" s="413"/>
      <c r="F143" s="413"/>
      <c r="G143" s="413"/>
      <c r="H143" s="413"/>
      <c r="I143" s="413"/>
      <c r="J143" s="413"/>
      <c r="K143" s="413"/>
      <c r="L143" s="413"/>
      <c r="M143" s="413"/>
      <c r="N143" s="413"/>
      <c r="Q143" s="414"/>
    </row>
    <row r="144" spans="1:17" s="412" customFormat="1" x14ac:dyDescent="0.25">
      <c r="A144" s="411"/>
      <c r="C144" s="413"/>
      <c r="D144" s="413"/>
      <c r="E144" s="413"/>
      <c r="F144" s="413"/>
      <c r="G144" s="413"/>
      <c r="H144" s="413"/>
      <c r="I144" s="413"/>
      <c r="J144" s="413"/>
      <c r="K144" s="413"/>
      <c r="L144" s="413"/>
      <c r="M144" s="413"/>
      <c r="N144" s="413"/>
      <c r="Q144" s="414"/>
    </row>
    <row r="145" spans="1:17" s="412" customFormat="1" x14ac:dyDescent="0.25">
      <c r="A145" s="411"/>
      <c r="C145" s="413"/>
      <c r="D145" s="413"/>
      <c r="E145" s="413"/>
      <c r="F145" s="413"/>
      <c r="G145" s="413"/>
      <c r="H145" s="413"/>
      <c r="I145" s="413"/>
      <c r="J145" s="413"/>
      <c r="K145" s="413"/>
      <c r="L145" s="413"/>
      <c r="M145" s="413"/>
      <c r="N145" s="413"/>
      <c r="Q145" s="414"/>
    </row>
    <row r="146" spans="1:17" s="412" customFormat="1" x14ac:dyDescent="0.25">
      <c r="A146" s="411"/>
      <c r="C146" s="413"/>
      <c r="D146" s="413"/>
      <c r="E146" s="413"/>
      <c r="F146" s="413"/>
      <c r="G146" s="413"/>
      <c r="H146" s="413"/>
      <c r="I146" s="413"/>
      <c r="J146" s="413"/>
      <c r="K146" s="413"/>
      <c r="L146" s="413"/>
      <c r="M146" s="413"/>
      <c r="N146" s="413"/>
      <c r="Q146" s="414"/>
    </row>
    <row r="147" spans="1:17" s="412" customFormat="1" x14ac:dyDescent="0.25">
      <c r="A147" s="411"/>
      <c r="C147" s="413"/>
      <c r="D147" s="413"/>
      <c r="E147" s="413"/>
      <c r="F147" s="413"/>
      <c r="G147" s="413"/>
      <c r="H147" s="413"/>
      <c r="I147" s="413"/>
      <c r="J147" s="413"/>
      <c r="K147" s="413"/>
      <c r="L147" s="413"/>
      <c r="M147" s="413"/>
      <c r="N147" s="413"/>
      <c r="Q147" s="414"/>
    </row>
    <row r="148" spans="1:17" s="412" customFormat="1" x14ac:dyDescent="0.25">
      <c r="A148" s="411"/>
      <c r="C148" s="413"/>
      <c r="D148" s="413"/>
      <c r="E148" s="413"/>
      <c r="F148" s="413"/>
      <c r="G148" s="413"/>
      <c r="H148" s="413"/>
      <c r="I148" s="413"/>
      <c r="J148" s="413"/>
      <c r="K148" s="413"/>
      <c r="L148" s="413"/>
      <c r="M148" s="413"/>
      <c r="N148" s="413"/>
      <c r="Q148" s="414"/>
    </row>
    <row r="149" spans="1:17" s="412" customFormat="1" x14ac:dyDescent="0.25">
      <c r="A149" s="411"/>
      <c r="C149" s="413"/>
      <c r="D149" s="413"/>
      <c r="E149" s="413"/>
      <c r="F149" s="413"/>
      <c r="G149" s="413"/>
      <c r="H149" s="413"/>
      <c r="I149" s="413"/>
      <c r="J149" s="413"/>
      <c r="K149" s="413"/>
      <c r="L149" s="413"/>
      <c r="M149" s="413"/>
      <c r="N149" s="413"/>
      <c r="Q149" s="414"/>
    </row>
    <row r="150" spans="1:17" s="412" customFormat="1" x14ac:dyDescent="0.25">
      <c r="A150" s="411"/>
      <c r="C150" s="413"/>
      <c r="D150" s="413"/>
      <c r="E150" s="413"/>
      <c r="F150" s="413"/>
      <c r="G150" s="413"/>
      <c r="H150" s="413"/>
      <c r="I150" s="413"/>
      <c r="J150" s="413"/>
      <c r="K150" s="413"/>
      <c r="L150" s="413"/>
      <c r="M150" s="413"/>
      <c r="N150" s="413"/>
      <c r="Q150" s="414"/>
    </row>
    <row r="151" spans="1:17" s="412" customFormat="1" x14ac:dyDescent="0.25">
      <c r="A151" s="411"/>
      <c r="C151" s="413"/>
      <c r="D151" s="413"/>
      <c r="E151" s="413"/>
      <c r="F151" s="413"/>
      <c r="G151" s="413"/>
      <c r="H151" s="413"/>
      <c r="I151" s="413"/>
      <c r="J151" s="413"/>
      <c r="K151" s="413"/>
      <c r="L151" s="413"/>
      <c r="M151" s="413"/>
      <c r="N151" s="413"/>
      <c r="Q151" s="414"/>
    </row>
    <row r="152" spans="1:17" s="412" customFormat="1" x14ac:dyDescent="0.25">
      <c r="A152" s="411"/>
      <c r="C152" s="413"/>
      <c r="D152" s="413"/>
      <c r="E152" s="413"/>
      <c r="F152" s="413"/>
      <c r="G152" s="413"/>
      <c r="H152" s="413"/>
      <c r="I152" s="413"/>
      <c r="J152" s="413"/>
      <c r="K152" s="413"/>
      <c r="L152" s="413"/>
      <c r="M152" s="413"/>
      <c r="N152" s="413"/>
      <c r="Q152" s="414"/>
    </row>
    <row r="153" spans="1:17" s="412" customFormat="1" x14ac:dyDescent="0.25">
      <c r="A153" s="411"/>
      <c r="C153" s="413"/>
      <c r="D153" s="413"/>
      <c r="E153" s="413"/>
      <c r="F153" s="413"/>
      <c r="G153" s="413"/>
      <c r="H153" s="413"/>
      <c r="I153" s="413"/>
      <c r="J153" s="413"/>
      <c r="K153" s="413"/>
      <c r="L153" s="413"/>
      <c r="M153" s="413"/>
      <c r="N153" s="413"/>
      <c r="Q153" s="414"/>
    </row>
    <row r="154" spans="1:17" s="412" customFormat="1" x14ac:dyDescent="0.25">
      <c r="A154" s="411"/>
      <c r="C154" s="413"/>
      <c r="D154" s="413"/>
      <c r="E154" s="413"/>
      <c r="F154" s="413"/>
      <c r="G154" s="413"/>
      <c r="H154" s="413"/>
      <c r="I154" s="413"/>
      <c r="J154" s="413"/>
      <c r="K154" s="413"/>
      <c r="L154" s="413"/>
      <c r="M154" s="413"/>
      <c r="N154" s="413"/>
      <c r="Q154" s="414"/>
    </row>
    <row r="155" spans="1:17" s="412" customFormat="1" x14ac:dyDescent="0.25">
      <c r="A155" s="411"/>
      <c r="C155" s="413"/>
      <c r="D155" s="413"/>
      <c r="E155" s="413"/>
      <c r="F155" s="413"/>
      <c r="G155" s="413"/>
      <c r="H155" s="413"/>
      <c r="I155" s="413"/>
      <c r="J155" s="413"/>
      <c r="K155" s="413"/>
      <c r="L155" s="413"/>
      <c r="M155" s="413"/>
      <c r="N155" s="413"/>
      <c r="Q155" s="414"/>
    </row>
    <row r="156" spans="1:17" s="412" customFormat="1" x14ac:dyDescent="0.25">
      <c r="A156" s="411"/>
      <c r="C156" s="413"/>
      <c r="D156" s="413"/>
      <c r="E156" s="413"/>
      <c r="F156" s="413"/>
      <c r="G156" s="413"/>
      <c r="H156" s="413"/>
      <c r="I156" s="413"/>
      <c r="J156" s="413"/>
      <c r="K156" s="413"/>
      <c r="L156" s="413"/>
      <c r="M156" s="413"/>
      <c r="N156" s="413"/>
      <c r="Q156" s="414"/>
    </row>
    <row r="157" spans="1:17" s="412" customFormat="1" x14ac:dyDescent="0.25">
      <c r="A157" s="411"/>
      <c r="C157" s="413"/>
      <c r="D157" s="413"/>
      <c r="E157" s="413"/>
      <c r="F157" s="413"/>
      <c r="G157" s="413"/>
      <c r="H157" s="413"/>
      <c r="I157" s="413"/>
      <c r="J157" s="413"/>
      <c r="K157" s="413"/>
      <c r="L157" s="413"/>
      <c r="M157" s="413"/>
      <c r="N157" s="413"/>
      <c r="Q157" s="414"/>
    </row>
    <row r="158" spans="1:17" s="412" customFormat="1" x14ac:dyDescent="0.25">
      <c r="A158" s="411"/>
      <c r="C158" s="413"/>
      <c r="D158" s="413"/>
      <c r="E158" s="413"/>
      <c r="F158" s="413"/>
      <c r="G158" s="413"/>
      <c r="H158" s="413"/>
      <c r="I158" s="413"/>
      <c r="J158" s="413"/>
      <c r="K158" s="413"/>
      <c r="L158" s="413"/>
      <c r="M158" s="413"/>
      <c r="N158" s="413"/>
      <c r="Q158" s="414"/>
    </row>
    <row r="159" spans="1:17" s="412" customFormat="1" x14ac:dyDescent="0.25">
      <c r="A159" s="411"/>
      <c r="C159" s="413"/>
      <c r="D159" s="413"/>
      <c r="E159" s="413"/>
      <c r="F159" s="413"/>
      <c r="G159" s="413"/>
      <c r="H159" s="413"/>
      <c r="I159" s="413"/>
      <c r="J159" s="413"/>
      <c r="K159" s="413"/>
      <c r="L159" s="413"/>
      <c r="M159" s="413"/>
      <c r="N159" s="413"/>
      <c r="Q159" s="414"/>
    </row>
    <row r="160" spans="1:17" s="412" customFormat="1" x14ac:dyDescent="0.25">
      <c r="A160" s="411"/>
      <c r="C160" s="413"/>
      <c r="D160" s="413"/>
      <c r="E160" s="413"/>
      <c r="F160" s="413"/>
      <c r="G160" s="413"/>
      <c r="H160" s="413"/>
      <c r="I160" s="413"/>
      <c r="J160" s="413"/>
      <c r="K160" s="413"/>
      <c r="L160" s="413"/>
      <c r="M160" s="413"/>
      <c r="N160" s="413"/>
      <c r="Q160" s="414"/>
    </row>
    <row r="161" spans="1:17" s="412" customFormat="1" x14ac:dyDescent="0.25">
      <c r="A161" s="411"/>
      <c r="C161" s="413"/>
      <c r="D161" s="413"/>
      <c r="E161" s="413"/>
      <c r="F161" s="413"/>
      <c r="G161" s="413"/>
      <c r="H161" s="413"/>
      <c r="I161" s="413"/>
      <c r="J161" s="413"/>
      <c r="K161" s="413"/>
      <c r="L161" s="413"/>
      <c r="M161" s="413"/>
      <c r="N161" s="413"/>
      <c r="Q161" s="414"/>
    </row>
    <row r="162" spans="1:17" s="412" customFormat="1" x14ac:dyDescent="0.25">
      <c r="A162" s="411"/>
      <c r="C162" s="413"/>
      <c r="D162" s="413"/>
      <c r="E162" s="413"/>
      <c r="F162" s="413"/>
      <c r="G162" s="413"/>
      <c r="H162" s="413"/>
      <c r="I162" s="413"/>
      <c r="J162" s="413"/>
      <c r="K162" s="413"/>
      <c r="L162" s="413"/>
      <c r="M162" s="413"/>
      <c r="N162" s="413"/>
      <c r="Q162" s="414"/>
    </row>
    <row r="163" spans="1:17" s="412" customFormat="1" x14ac:dyDescent="0.25">
      <c r="A163" s="411"/>
      <c r="C163" s="413"/>
      <c r="D163" s="413"/>
      <c r="E163" s="413"/>
      <c r="F163" s="413"/>
      <c r="G163" s="413"/>
      <c r="H163" s="413"/>
      <c r="I163" s="413"/>
      <c r="J163" s="413"/>
      <c r="K163" s="413"/>
      <c r="L163" s="413"/>
      <c r="M163" s="413"/>
      <c r="N163" s="413"/>
      <c r="Q163" s="414"/>
    </row>
    <row r="164" spans="1:17" s="412" customFormat="1" x14ac:dyDescent="0.25">
      <c r="A164" s="411"/>
      <c r="C164" s="413"/>
      <c r="D164" s="413"/>
      <c r="E164" s="413"/>
      <c r="F164" s="413"/>
      <c r="G164" s="413"/>
      <c r="H164" s="413"/>
      <c r="I164" s="413"/>
      <c r="J164" s="413"/>
      <c r="K164" s="413"/>
      <c r="L164" s="413"/>
      <c r="M164" s="413"/>
      <c r="N164" s="413"/>
      <c r="Q164" s="414"/>
    </row>
    <row r="165" spans="1:17" s="412" customFormat="1" x14ac:dyDescent="0.25">
      <c r="A165" s="411"/>
      <c r="C165" s="413"/>
      <c r="D165" s="413"/>
      <c r="E165" s="413"/>
      <c r="F165" s="413"/>
      <c r="G165" s="413"/>
      <c r="H165" s="413"/>
      <c r="I165" s="413"/>
      <c r="J165" s="413"/>
      <c r="K165" s="413"/>
      <c r="L165" s="413"/>
      <c r="M165" s="413"/>
      <c r="N165" s="413"/>
      <c r="Q165" s="414"/>
    </row>
    <row r="166" spans="1:17" s="412" customFormat="1" x14ac:dyDescent="0.25">
      <c r="A166" s="411"/>
      <c r="C166" s="413"/>
      <c r="D166" s="413"/>
      <c r="E166" s="413"/>
      <c r="F166" s="413"/>
      <c r="G166" s="413"/>
      <c r="H166" s="413"/>
      <c r="I166" s="413"/>
      <c r="J166" s="413"/>
      <c r="K166" s="413"/>
      <c r="L166" s="413"/>
      <c r="M166" s="413"/>
      <c r="N166" s="413"/>
      <c r="Q166" s="414"/>
    </row>
    <row r="167" spans="1:17" s="412" customFormat="1" x14ac:dyDescent="0.25">
      <c r="A167" s="411"/>
      <c r="C167" s="413"/>
      <c r="D167" s="413"/>
      <c r="E167" s="413"/>
      <c r="F167" s="413"/>
      <c r="G167" s="413"/>
      <c r="H167" s="413"/>
      <c r="I167" s="413"/>
      <c r="J167" s="413"/>
      <c r="K167" s="413"/>
      <c r="L167" s="413"/>
      <c r="M167" s="413"/>
      <c r="N167" s="413"/>
      <c r="Q167" s="414"/>
    </row>
    <row r="168" spans="1:17" s="412" customFormat="1" x14ac:dyDescent="0.25">
      <c r="A168" s="411"/>
      <c r="C168" s="413"/>
      <c r="D168" s="413"/>
      <c r="E168" s="413"/>
      <c r="F168" s="413"/>
      <c r="G168" s="413"/>
      <c r="H168" s="413"/>
      <c r="I168" s="413"/>
      <c r="J168" s="413"/>
      <c r="K168" s="413"/>
      <c r="L168" s="413"/>
      <c r="M168" s="413"/>
      <c r="N168" s="413"/>
      <c r="Q168" s="414"/>
    </row>
    <row r="169" spans="1:17" s="412" customFormat="1" x14ac:dyDescent="0.25">
      <c r="A169" s="411"/>
      <c r="C169" s="413"/>
      <c r="D169" s="413"/>
      <c r="E169" s="413"/>
      <c r="F169" s="413"/>
      <c r="G169" s="413"/>
      <c r="H169" s="413"/>
      <c r="I169" s="413"/>
      <c r="J169" s="413"/>
      <c r="K169" s="413"/>
      <c r="L169" s="413"/>
      <c r="M169" s="413"/>
      <c r="N169" s="413"/>
      <c r="Q169" s="414"/>
    </row>
    <row r="170" spans="1:17" s="412" customFormat="1" x14ac:dyDescent="0.25">
      <c r="A170" s="411"/>
      <c r="C170" s="413"/>
      <c r="D170" s="413"/>
      <c r="E170" s="413"/>
      <c r="F170" s="413"/>
      <c r="G170" s="413"/>
      <c r="H170" s="413"/>
      <c r="I170" s="413"/>
      <c r="J170" s="413"/>
      <c r="K170" s="413"/>
      <c r="L170" s="413"/>
      <c r="M170" s="413"/>
      <c r="N170" s="413"/>
      <c r="Q170" s="414"/>
    </row>
    <row r="171" spans="1:17" s="412" customFormat="1" x14ac:dyDescent="0.25">
      <c r="A171" s="411"/>
      <c r="C171" s="413"/>
      <c r="D171" s="413"/>
      <c r="E171" s="413"/>
      <c r="F171" s="413"/>
      <c r="G171" s="413"/>
      <c r="H171" s="413"/>
      <c r="I171" s="413"/>
      <c r="J171" s="413"/>
      <c r="K171" s="413"/>
      <c r="L171" s="413"/>
      <c r="M171" s="413"/>
      <c r="N171" s="413"/>
      <c r="Q171" s="414"/>
    </row>
    <row r="172" spans="1:17" s="412" customFormat="1" x14ac:dyDescent="0.25">
      <c r="A172" s="411"/>
      <c r="C172" s="413"/>
      <c r="D172" s="413"/>
      <c r="E172" s="413"/>
      <c r="F172" s="413"/>
      <c r="G172" s="413"/>
      <c r="H172" s="413"/>
      <c r="I172" s="413"/>
      <c r="J172" s="413"/>
      <c r="K172" s="413"/>
      <c r="L172" s="413"/>
      <c r="M172" s="413"/>
      <c r="N172" s="413"/>
      <c r="Q172" s="414"/>
    </row>
    <row r="173" spans="1:17" s="412" customFormat="1" x14ac:dyDescent="0.25">
      <c r="A173" s="411"/>
      <c r="C173" s="413"/>
      <c r="D173" s="413"/>
      <c r="E173" s="413"/>
      <c r="F173" s="413"/>
      <c r="G173" s="413"/>
      <c r="H173" s="413"/>
      <c r="I173" s="413"/>
      <c r="J173" s="413"/>
      <c r="K173" s="413"/>
      <c r="L173" s="413"/>
      <c r="M173" s="413"/>
      <c r="N173" s="413"/>
      <c r="Q173" s="414"/>
    </row>
    <row r="174" spans="1:17" s="412" customFormat="1" x14ac:dyDescent="0.25">
      <c r="A174" s="411"/>
      <c r="C174" s="413"/>
      <c r="D174" s="413"/>
      <c r="E174" s="413"/>
      <c r="F174" s="413"/>
      <c r="G174" s="413"/>
      <c r="H174" s="413"/>
      <c r="I174" s="413"/>
      <c r="J174" s="413"/>
      <c r="K174" s="413"/>
      <c r="L174" s="413"/>
      <c r="M174" s="413"/>
      <c r="N174" s="413"/>
      <c r="Q174" s="414"/>
    </row>
    <row r="175" spans="1:17" s="412" customFormat="1" x14ac:dyDescent="0.25">
      <c r="A175" s="411"/>
      <c r="C175" s="413"/>
      <c r="D175" s="413"/>
      <c r="E175" s="413"/>
      <c r="F175" s="413"/>
      <c r="G175" s="413"/>
      <c r="H175" s="413"/>
      <c r="I175" s="413"/>
      <c r="J175" s="413"/>
      <c r="K175" s="413"/>
      <c r="L175" s="413"/>
      <c r="M175" s="413"/>
      <c r="N175" s="413"/>
      <c r="Q175" s="414"/>
    </row>
    <row r="176" spans="1:17" s="412" customFormat="1" x14ac:dyDescent="0.25">
      <c r="A176" s="411"/>
      <c r="C176" s="413"/>
      <c r="D176" s="413"/>
      <c r="E176" s="413"/>
      <c r="F176" s="413"/>
      <c r="G176" s="413"/>
      <c r="H176" s="413"/>
      <c r="I176" s="413"/>
      <c r="J176" s="413"/>
      <c r="K176" s="413"/>
      <c r="L176" s="413"/>
      <c r="M176" s="413"/>
      <c r="N176" s="413"/>
      <c r="Q176" s="414"/>
    </row>
    <row r="177" spans="1:17" s="412" customFormat="1" x14ac:dyDescent="0.25">
      <c r="A177" s="411"/>
      <c r="C177" s="413"/>
      <c r="D177" s="413"/>
      <c r="E177" s="413"/>
      <c r="F177" s="413"/>
      <c r="G177" s="413"/>
      <c r="H177" s="413"/>
      <c r="I177" s="413"/>
      <c r="J177" s="413"/>
      <c r="K177" s="413"/>
      <c r="L177" s="413"/>
      <c r="M177" s="413"/>
      <c r="N177" s="413"/>
      <c r="Q177" s="414"/>
    </row>
    <row r="178" spans="1:17" s="412" customFormat="1" x14ac:dyDescent="0.25">
      <c r="A178" s="411"/>
      <c r="C178" s="413"/>
      <c r="D178" s="413"/>
      <c r="E178" s="413"/>
      <c r="F178" s="413"/>
      <c r="G178" s="413"/>
      <c r="H178" s="413"/>
      <c r="I178" s="413"/>
      <c r="J178" s="413"/>
      <c r="K178" s="413"/>
      <c r="L178" s="413"/>
      <c r="M178" s="413"/>
      <c r="N178" s="413"/>
      <c r="Q178" s="414"/>
    </row>
    <row r="179" spans="1:17" s="412" customFormat="1" x14ac:dyDescent="0.25">
      <c r="A179" s="411"/>
      <c r="C179" s="413"/>
      <c r="D179" s="413"/>
      <c r="E179" s="413"/>
      <c r="F179" s="413"/>
      <c r="G179" s="413"/>
      <c r="H179" s="413"/>
      <c r="I179" s="413"/>
      <c r="J179" s="413"/>
      <c r="K179" s="413"/>
      <c r="L179" s="413"/>
      <c r="M179" s="413"/>
      <c r="N179" s="413"/>
      <c r="Q179" s="414"/>
    </row>
    <row r="180" spans="1:17" s="412" customFormat="1" x14ac:dyDescent="0.25">
      <c r="A180" s="411"/>
      <c r="C180" s="413"/>
      <c r="D180" s="413"/>
      <c r="E180" s="413"/>
      <c r="F180" s="413"/>
      <c r="G180" s="413"/>
      <c r="H180" s="413"/>
      <c r="I180" s="413"/>
      <c r="J180" s="413"/>
      <c r="K180" s="413"/>
      <c r="L180" s="413"/>
      <c r="M180" s="413"/>
      <c r="N180" s="413"/>
      <c r="Q180" s="414"/>
    </row>
    <row r="181" spans="1:17" s="412" customFormat="1" x14ac:dyDescent="0.25">
      <c r="A181" s="411"/>
      <c r="C181" s="413"/>
      <c r="D181" s="413"/>
      <c r="E181" s="413"/>
      <c r="F181" s="413"/>
      <c r="G181" s="413"/>
      <c r="H181" s="413"/>
      <c r="I181" s="413"/>
      <c r="J181" s="413"/>
      <c r="K181" s="413"/>
      <c r="L181" s="413"/>
      <c r="M181" s="413"/>
      <c r="N181" s="413"/>
      <c r="Q181" s="414"/>
    </row>
    <row r="182" spans="1:17" s="412" customFormat="1" x14ac:dyDescent="0.25">
      <c r="A182" s="411"/>
      <c r="C182" s="413"/>
      <c r="D182" s="413"/>
      <c r="E182" s="413"/>
      <c r="F182" s="413"/>
      <c r="G182" s="413"/>
      <c r="H182" s="413"/>
      <c r="I182" s="413"/>
      <c r="J182" s="413"/>
      <c r="K182" s="413"/>
      <c r="L182" s="413"/>
      <c r="M182" s="413"/>
      <c r="N182" s="413"/>
      <c r="Q182" s="414"/>
    </row>
    <row r="183" spans="1:17" s="412" customFormat="1" x14ac:dyDescent="0.25">
      <c r="A183" s="411"/>
      <c r="C183" s="413"/>
      <c r="D183" s="413"/>
      <c r="E183" s="413"/>
      <c r="F183" s="413"/>
      <c r="G183" s="413"/>
      <c r="H183" s="413"/>
      <c r="I183" s="413"/>
      <c r="J183" s="413"/>
      <c r="K183" s="413"/>
      <c r="L183" s="413"/>
      <c r="M183" s="413"/>
      <c r="N183" s="413"/>
      <c r="Q183" s="414"/>
    </row>
    <row r="184" spans="1:17" s="412" customFormat="1" x14ac:dyDescent="0.25">
      <c r="A184" s="411"/>
      <c r="C184" s="413"/>
      <c r="D184" s="413"/>
      <c r="E184" s="413"/>
      <c r="F184" s="413"/>
      <c r="G184" s="413"/>
      <c r="H184" s="413"/>
      <c r="I184" s="413"/>
      <c r="J184" s="413"/>
      <c r="K184" s="413"/>
      <c r="L184" s="413"/>
      <c r="M184" s="413"/>
      <c r="N184" s="413"/>
      <c r="Q184" s="414"/>
    </row>
    <row r="185" spans="1:17" s="412" customFormat="1" x14ac:dyDescent="0.25">
      <c r="A185" s="411"/>
      <c r="C185" s="413"/>
      <c r="D185" s="413"/>
      <c r="E185" s="413"/>
      <c r="F185" s="413"/>
      <c r="G185" s="413"/>
      <c r="H185" s="413"/>
      <c r="I185" s="413"/>
      <c r="J185" s="413"/>
      <c r="K185" s="413"/>
      <c r="L185" s="413"/>
      <c r="M185" s="413"/>
      <c r="N185" s="413"/>
      <c r="Q185" s="414"/>
    </row>
    <row r="186" spans="1:17" s="412" customFormat="1" x14ac:dyDescent="0.25">
      <c r="A186" s="411"/>
      <c r="C186" s="413"/>
      <c r="D186" s="413"/>
      <c r="E186" s="413"/>
      <c r="F186" s="413"/>
      <c r="G186" s="413"/>
      <c r="H186" s="413"/>
      <c r="I186" s="413"/>
      <c r="J186" s="413"/>
      <c r="K186" s="413"/>
      <c r="L186" s="413"/>
      <c r="M186" s="413"/>
      <c r="N186" s="413"/>
      <c r="Q186" s="414"/>
    </row>
    <row r="187" spans="1:17" s="412" customFormat="1" x14ac:dyDescent="0.25">
      <c r="A187" s="411"/>
      <c r="C187" s="413"/>
      <c r="D187" s="413"/>
      <c r="E187" s="413"/>
      <c r="F187" s="413"/>
      <c r="G187" s="413"/>
      <c r="H187" s="413"/>
      <c r="I187" s="413"/>
      <c r="J187" s="413"/>
      <c r="K187" s="413"/>
      <c r="L187" s="413"/>
      <c r="M187" s="413"/>
      <c r="N187" s="413"/>
      <c r="Q187" s="414"/>
    </row>
    <row r="188" spans="1:17" s="412" customFormat="1" x14ac:dyDescent="0.25">
      <c r="A188" s="411"/>
      <c r="C188" s="413"/>
      <c r="D188" s="413"/>
      <c r="E188" s="413"/>
      <c r="F188" s="413"/>
      <c r="G188" s="413"/>
      <c r="H188" s="413"/>
      <c r="I188" s="413"/>
      <c r="J188" s="413"/>
      <c r="K188" s="413"/>
      <c r="L188" s="413"/>
      <c r="M188" s="413"/>
      <c r="N188" s="413"/>
      <c r="Q188" s="414"/>
    </row>
    <row r="189" spans="1:17" s="412" customFormat="1" x14ac:dyDescent="0.25">
      <c r="A189" s="411"/>
      <c r="C189" s="413"/>
      <c r="D189" s="413"/>
      <c r="E189" s="413"/>
      <c r="F189" s="413"/>
      <c r="G189" s="413"/>
      <c r="H189" s="413"/>
      <c r="I189" s="413"/>
      <c r="J189" s="413"/>
      <c r="K189" s="413"/>
      <c r="L189" s="413"/>
      <c r="M189" s="413"/>
      <c r="N189" s="413"/>
      <c r="Q189" s="414"/>
    </row>
    <row r="190" spans="1:17" s="412" customFormat="1" x14ac:dyDescent="0.25">
      <c r="A190" s="411"/>
      <c r="C190" s="413"/>
      <c r="D190" s="413"/>
      <c r="E190" s="413"/>
      <c r="F190" s="413"/>
      <c r="G190" s="413"/>
      <c r="H190" s="413"/>
      <c r="I190" s="413"/>
      <c r="J190" s="413"/>
      <c r="K190" s="413"/>
      <c r="L190" s="413"/>
      <c r="M190" s="413"/>
      <c r="N190" s="413"/>
      <c r="Q190" s="414"/>
    </row>
    <row r="191" spans="1:17" s="412" customFormat="1" x14ac:dyDescent="0.25">
      <c r="A191" s="411"/>
      <c r="C191" s="413"/>
      <c r="D191" s="413"/>
      <c r="E191" s="413"/>
      <c r="F191" s="413"/>
      <c r="G191" s="413"/>
      <c r="H191" s="413"/>
      <c r="I191" s="413"/>
      <c r="J191" s="413"/>
      <c r="K191" s="413"/>
      <c r="L191" s="413"/>
      <c r="M191" s="413"/>
      <c r="N191" s="413"/>
      <c r="Q191" s="414"/>
    </row>
    <row r="192" spans="1:17" s="412" customFormat="1" x14ac:dyDescent="0.25">
      <c r="A192" s="411"/>
      <c r="C192" s="413"/>
      <c r="D192" s="413"/>
      <c r="E192" s="413"/>
      <c r="F192" s="413"/>
      <c r="G192" s="413"/>
      <c r="H192" s="413"/>
      <c r="I192" s="413"/>
      <c r="J192" s="413"/>
      <c r="K192" s="413"/>
      <c r="L192" s="413"/>
      <c r="M192" s="413"/>
      <c r="N192" s="413"/>
      <c r="Q192" s="414"/>
    </row>
    <row r="193" spans="1:17" s="412" customFormat="1" x14ac:dyDescent="0.25">
      <c r="A193" s="411"/>
      <c r="C193" s="413"/>
      <c r="D193" s="413"/>
      <c r="E193" s="413"/>
      <c r="F193" s="413"/>
      <c r="G193" s="413"/>
      <c r="H193" s="413"/>
      <c r="I193" s="413"/>
      <c r="J193" s="413"/>
      <c r="K193" s="413"/>
      <c r="L193" s="413"/>
      <c r="M193" s="413"/>
      <c r="N193" s="413"/>
      <c r="Q193" s="414"/>
    </row>
    <row r="194" spans="1:17" s="412" customFormat="1" x14ac:dyDescent="0.25">
      <c r="A194" s="411"/>
      <c r="C194" s="413"/>
      <c r="D194" s="413"/>
      <c r="E194" s="413"/>
      <c r="F194" s="413"/>
      <c r="G194" s="413"/>
      <c r="H194" s="413"/>
      <c r="I194" s="413"/>
      <c r="J194" s="413"/>
      <c r="K194" s="413"/>
      <c r="L194" s="413"/>
      <c r="M194" s="413"/>
      <c r="N194" s="413"/>
      <c r="Q194" s="414"/>
    </row>
    <row r="195" spans="1:17" s="412" customFormat="1" x14ac:dyDescent="0.25">
      <c r="A195" s="411"/>
      <c r="C195" s="413"/>
      <c r="D195" s="413"/>
      <c r="E195" s="413"/>
      <c r="F195" s="413"/>
      <c r="G195" s="413"/>
      <c r="H195" s="413"/>
      <c r="I195" s="413"/>
      <c r="J195" s="413"/>
      <c r="K195" s="413"/>
      <c r="L195" s="413"/>
      <c r="M195" s="413"/>
      <c r="N195" s="413"/>
      <c r="Q195" s="414"/>
    </row>
    <row r="196" spans="1:17" s="412" customFormat="1" x14ac:dyDescent="0.25">
      <c r="A196" s="411"/>
      <c r="C196" s="413"/>
      <c r="D196" s="413"/>
      <c r="E196" s="413"/>
      <c r="F196" s="413"/>
      <c r="G196" s="413"/>
      <c r="H196" s="413"/>
      <c r="I196" s="413"/>
      <c r="J196" s="413"/>
      <c r="K196" s="413"/>
      <c r="L196" s="413"/>
      <c r="M196" s="413"/>
      <c r="N196" s="413"/>
      <c r="Q196" s="414"/>
    </row>
    <row r="197" spans="1:17" s="412" customFormat="1" x14ac:dyDescent="0.25">
      <c r="A197" s="411"/>
      <c r="C197" s="413"/>
      <c r="D197" s="413"/>
      <c r="E197" s="413"/>
      <c r="F197" s="413"/>
      <c r="G197" s="413"/>
      <c r="H197" s="413"/>
      <c r="I197" s="413"/>
      <c r="J197" s="413"/>
      <c r="K197" s="413"/>
      <c r="L197" s="413"/>
      <c r="M197" s="413"/>
      <c r="N197" s="413"/>
      <c r="Q197" s="414"/>
    </row>
    <row r="198" spans="1:17" s="412" customFormat="1" x14ac:dyDescent="0.25">
      <c r="A198" s="411"/>
      <c r="C198" s="413"/>
      <c r="D198" s="413"/>
      <c r="E198" s="413"/>
      <c r="F198" s="413"/>
      <c r="G198" s="413"/>
      <c r="H198" s="413"/>
      <c r="I198" s="413"/>
      <c r="J198" s="413"/>
      <c r="K198" s="413"/>
      <c r="L198" s="413"/>
      <c r="M198" s="413"/>
      <c r="N198" s="413"/>
      <c r="Q198" s="414"/>
    </row>
    <row r="199" spans="1:17" s="412" customFormat="1" x14ac:dyDescent="0.25">
      <c r="A199" s="411"/>
      <c r="C199" s="413"/>
      <c r="D199" s="413"/>
      <c r="E199" s="413"/>
      <c r="F199" s="413"/>
      <c r="G199" s="413"/>
      <c r="H199" s="413"/>
      <c r="I199" s="413"/>
      <c r="J199" s="413"/>
      <c r="K199" s="413"/>
      <c r="L199" s="413"/>
      <c r="M199" s="413"/>
      <c r="N199" s="413"/>
      <c r="Q199" s="414"/>
    </row>
    <row r="200" spans="1:17" s="412" customFormat="1" x14ac:dyDescent="0.25">
      <c r="A200" s="411"/>
      <c r="C200" s="413"/>
      <c r="D200" s="413"/>
      <c r="E200" s="413"/>
      <c r="F200" s="413"/>
      <c r="G200" s="413"/>
      <c r="H200" s="413"/>
      <c r="I200" s="413"/>
      <c r="J200" s="413"/>
      <c r="K200" s="413"/>
      <c r="L200" s="413"/>
      <c r="M200" s="413"/>
      <c r="N200" s="413"/>
      <c r="Q200" s="414"/>
    </row>
    <row r="201" spans="1:17" s="412" customFormat="1" x14ac:dyDescent="0.25">
      <c r="A201" s="411"/>
      <c r="C201" s="413"/>
      <c r="D201" s="413"/>
      <c r="E201" s="413"/>
      <c r="F201" s="413"/>
      <c r="G201" s="413"/>
      <c r="H201" s="413"/>
      <c r="I201" s="413"/>
      <c r="J201" s="413"/>
      <c r="K201" s="413"/>
      <c r="L201" s="413"/>
      <c r="M201" s="413"/>
      <c r="N201" s="413"/>
      <c r="Q201" s="414"/>
    </row>
    <row r="202" spans="1:17" s="412" customFormat="1" x14ac:dyDescent="0.25">
      <c r="A202" s="411"/>
      <c r="C202" s="413"/>
      <c r="D202" s="413"/>
      <c r="E202" s="413"/>
      <c r="F202" s="413"/>
      <c r="G202" s="413"/>
      <c r="H202" s="413"/>
      <c r="I202" s="413"/>
      <c r="J202" s="413"/>
      <c r="K202" s="413"/>
      <c r="L202" s="413"/>
      <c r="M202" s="413"/>
      <c r="N202" s="413"/>
      <c r="Q202" s="414"/>
    </row>
    <row r="203" spans="1:17" s="412" customFormat="1" x14ac:dyDescent="0.25">
      <c r="A203" s="411"/>
      <c r="C203" s="413"/>
      <c r="D203" s="413"/>
      <c r="E203" s="413"/>
      <c r="F203" s="413"/>
      <c r="G203" s="413"/>
      <c r="H203" s="413"/>
      <c r="I203" s="413"/>
      <c r="J203" s="413"/>
      <c r="K203" s="413"/>
      <c r="L203" s="413"/>
      <c r="M203" s="413"/>
      <c r="N203" s="413"/>
      <c r="Q203" s="414"/>
    </row>
    <row r="204" spans="1:17" s="412" customFormat="1" x14ac:dyDescent="0.25">
      <c r="A204" s="411"/>
      <c r="C204" s="413"/>
      <c r="D204" s="413"/>
      <c r="E204" s="413"/>
      <c r="F204" s="413"/>
      <c r="G204" s="413"/>
      <c r="H204" s="413"/>
      <c r="I204" s="413"/>
      <c r="J204" s="413"/>
      <c r="K204" s="413"/>
      <c r="L204" s="413"/>
      <c r="M204" s="413"/>
      <c r="N204" s="413"/>
      <c r="Q204" s="414"/>
    </row>
    <row r="205" spans="1:17" s="412" customFormat="1" x14ac:dyDescent="0.25">
      <c r="A205" s="411"/>
      <c r="C205" s="413"/>
      <c r="D205" s="413"/>
      <c r="E205" s="413"/>
      <c r="F205" s="413"/>
      <c r="G205" s="413"/>
      <c r="H205" s="413"/>
      <c r="I205" s="413"/>
      <c r="J205" s="413"/>
      <c r="K205" s="413"/>
      <c r="L205" s="413"/>
      <c r="M205" s="413"/>
      <c r="N205" s="413"/>
      <c r="Q205" s="414"/>
    </row>
    <row r="206" spans="1:17" s="412" customFormat="1" x14ac:dyDescent="0.25">
      <c r="A206" s="411"/>
      <c r="C206" s="413"/>
      <c r="D206" s="413"/>
      <c r="E206" s="413"/>
      <c r="F206" s="413"/>
      <c r="G206" s="413"/>
      <c r="H206" s="413"/>
      <c r="I206" s="413"/>
      <c r="J206" s="413"/>
      <c r="K206" s="413"/>
      <c r="L206" s="413"/>
      <c r="M206" s="413"/>
      <c r="N206" s="413"/>
      <c r="Q206" s="414"/>
    </row>
    <row r="207" spans="1:17" s="412" customFormat="1" x14ac:dyDescent="0.25">
      <c r="A207" s="411"/>
      <c r="C207" s="413"/>
      <c r="D207" s="413"/>
      <c r="E207" s="413"/>
      <c r="F207" s="413"/>
      <c r="G207" s="413"/>
      <c r="H207" s="413"/>
      <c r="I207" s="413"/>
      <c r="J207" s="413"/>
      <c r="K207" s="413"/>
      <c r="L207" s="413"/>
      <c r="M207" s="413"/>
      <c r="N207" s="413"/>
      <c r="Q207" s="414"/>
    </row>
    <row r="208" spans="1:17" s="412" customFormat="1" x14ac:dyDescent="0.25">
      <c r="A208" s="411"/>
      <c r="C208" s="413"/>
      <c r="D208" s="413"/>
      <c r="E208" s="413"/>
      <c r="F208" s="413"/>
      <c r="G208" s="413"/>
      <c r="H208" s="413"/>
      <c r="I208" s="413"/>
      <c r="J208" s="413"/>
      <c r="K208" s="413"/>
      <c r="L208" s="413"/>
      <c r="M208" s="413"/>
      <c r="N208" s="413"/>
      <c r="Q208" s="414"/>
    </row>
    <row r="209" spans="1:17" s="412" customFormat="1" x14ac:dyDescent="0.25">
      <c r="A209" s="411"/>
      <c r="C209" s="413"/>
      <c r="D209" s="413"/>
      <c r="E209" s="413"/>
      <c r="F209" s="413"/>
      <c r="G209" s="413"/>
      <c r="H209" s="413"/>
      <c r="I209" s="413"/>
      <c r="J209" s="413"/>
      <c r="K209" s="413"/>
      <c r="L209" s="413"/>
      <c r="M209" s="413"/>
      <c r="N209" s="413"/>
      <c r="Q209" s="414"/>
    </row>
    <row r="210" spans="1:17" s="412" customFormat="1" x14ac:dyDescent="0.25">
      <c r="A210" s="411"/>
      <c r="C210" s="413"/>
      <c r="D210" s="413"/>
      <c r="E210" s="413"/>
      <c r="F210" s="413"/>
      <c r="G210" s="413"/>
      <c r="H210" s="413"/>
      <c r="I210" s="413"/>
      <c r="J210" s="413"/>
      <c r="K210" s="413"/>
      <c r="L210" s="413"/>
      <c r="M210" s="413"/>
      <c r="N210" s="413"/>
      <c r="Q210" s="414"/>
    </row>
    <row r="211" spans="1:17" s="412" customFormat="1" x14ac:dyDescent="0.25">
      <c r="A211" s="411"/>
      <c r="C211" s="413"/>
      <c r="D211" s="413"/>
      <c r="E211" s="413"/>
      <c r="F211" s="413"/>
      <c r="G211" s="413"/>
      <c r="H211" s="413"/>
      <c r="I211" s="413"/>
      <c r="J211" s="413"/>
      <c r="K211" s="413"/>
      <c r="L211" s="413"/>
      <c r="M211" s="413"/>
      <c r="N211" s="413"/>
      <c r="Q211" s="414"/>
    </row>
    <row r="212" spans="1:17" s="412" customFormat="1" x14ac:dyDescent="0.25">
      <c r="A212" s="411"/>
      <c r="C212" s="413"/>
      <c r="D212" s="413"/>
      <c r="E212" s="413"/>
      <c r="F212" s="413"/>
      <c r="G212" s="413"/>
      <c r="H212" s="413"/>
      <c r="I212" s="413"/>
      <c r="J212" s="413"/>
      <c r="K212" s="413"/>
      <c r="L212" s="413"/>
      <c r="M212" s="413"/>
      <c r="N212" s="413"/>
      <c r="Q212" s="414"/>
    </row>
    <row r="213" spans="1:17" s="412" customFormat="1" x14ac:dyDescent="0.25">
      <c r="A213" s="411"/>
      <c r="C213" s="413"/>
      <c r="D213" s="413"/>
      <c r="E213" s="413"/>
      <c r="F213" s="413"/>
      <c r="G213" s="413"/>
      <c r="H213" s="413"/>
      <c r="I213" s="413"/>
      <c r="J213" s="413"/>
      <c r="K213" s="413"/>
      <c r="L213" s="413"/>
      <c r="M213" s="413"/>
      <c r="N213" s="413"/>
      <c r="Q213" s="414"/>
    </row>
    <row r="214" spans="1:17" s="412" customFormat="1" x14ac:dyDescent="0.25">
      <c r="A214" s="411"/>
      <c r="C214" s="413"/>
      <c r="D214" s="413"/>
      <c r="E214" s="413"/>
      <c r="F214" s="413"/>
      <c r="G214" s="413"/>
      <c r="H214" s="413"/>
      <c r="I214" s="413"/>
      <c r="J214" s="413"/>
      <c r="K214" s="413"/>
      <c r="L214" s="413"/>
      <c r="M214" s="413"/>
      <c r="N214" s="413"/>
      <c r="Q214" s="414"/>
    </row>
    <row r="215" spans="1:17" s="412" customFormat="1" x14ac:dyDescent="0.25">
      <c r="A215" s="411"/>
      <c r="C215" s="413"/>
      <c r="D215" s="413"/>
      <c r="E215" s="413"/>
      <c r="F215" s="413"/>
      <c r="G215" s="413"/>
      <c r="H215" s="413"/>
      <c r="I215" s="413"/>
      <c r="J215" s="413"/>
      <c r="K215" s="413"/>
      <c r="L215" s="413"/>
      <c r="M215" s="413"/>
      <c r="N215" s="413"/>
      <c r="Q215" s="414"/>
    </row>
    <row r="216" spans="1:17" s="412" customFormat="1" x14ac:dyDescent="0.25">
      <c r="A216" s="411"/>
      <c r="C216" s="413"/>
      <c r="D216" s="413"/>
      <c r="E216" s="413"/>
      <c r="F216" s="413"/>
      <c r="G216" s="413"/>
      <c r="H216" s="413"/>
      <c r="I216" s="413"/>
      <c r="J216" s="413"/>
      <c r="K216" s="413"/>
      <c r="L216" s="413"/>
      <c r="M216" s="413"/>
      <c r="N216" s="413"/>
      <c r="Q216" s="414"/>
    </row>
    <row r="217" spans="1:17" s="412" customFormat="1" x14ac:dyDescent="0.25">
      <c r="A217" s="411"/>
      <c r="C217" s="413"/>
      <c r="D217" s="413"/>
      <c r="E217" s="413"/>
      <c r="F217" s="413"/>
      <c r="G217" s="413"/>
      <c r="H217" s="413"/>
      <c r="I217" s="413"/>
      <c r="J217" s="413"/>
      <c r="K217" s="413"/>
      <c r="L217" s="413"/>
      <c r="M217" s="413"/>
      <c r="N217" s="413"/>
      <c r="Q217" s="414"/>
    </row>
    <row r="218" spans="1:17" s="412" customFormat="1" x14ac:dyDescent="0.25">
      <c r="A218" s="411"/>
      <c r="C218" s="413"/>
      <c r="D218" s="413"/>
      <c r="E218" s="413"/>
      <c r="F218" s="413"/>
      <c r="G218" s="413"/>
      <c r="H218" s="413"/>
      <c r="I218" s="413"/>
      <c r="J218" s="413"/>
      <c r="K218" s="413"/>
      <c r="L218" s="413"/>
      <c r="M218" s="413"/>
      <c r="N218" s="413"/>
      <c r="Q218" s="414"/>
    </row>
    <row r="219" spans="1:17" s="412" customFormat="1" x14ac:dyDescent="0.25">
      <c r="A219" s="411"/>
      <c r="C219" s="413"/>
      <c r="D219" s="413"/>
      <c r="E219" s="413"/>
      <c r="F219" s="413"/>
      <c r="G219" s="413"/>
      <c r="H219" s="413"/>
      <c r="I219" s="413"/>
      <c r="J219" s="413"/>
      <c r="K219" s="413"/>
      <c r="L219" s="413"/>
      <c r="M219" s="413"/>
      <c r="N219" s="413"/>
      <c r="Q219" s="414"/>
    </row>
    <row r="220" spans="1:17" s="412" customFormat="1" x14ac:dyDescent="0.25">
      <c r="A220" s="411"/>
      <c r="C220" s="413"/>
      <c r="D220" s="413"/>
      <c r="E220" s="413"/>
      <c r="F220" s="413"/>
      <c r="G220" s="413"/>
      <c r="H220" s="413"/>
      <c r="I220" s="413"/>
      <c r="J220" s="413"/>
      <c r="K220" s="413"/>
      <c r="L220" s="413"/>
      <c r="M220" s="413"/>
      <c r="N220" s="413"/>
      <c r="Q220" s="414"/>
    </row>
    <row r="221" spans="1:17" s="412" customFormat="1" x14ac:dyDescent="0.25">
      <c r="A221" s="411"/>
      <c r="C221" s="413"/>
      <c r="D221" s="413"/>
      <c r="E221" s="413"/>
      <c r="F221" s="413"/>
      <c r="G221" s="413"/>
      <c r="H221" s="413"/>
      <c r="I221" s="413"/>
      <c r="J221" s="413"/>
      <c r="K221" s="413"/>
      <c r="L221" s="413"/>
      <c r="M221" s="413"/>
      <c r="N221" s="413"/>
      <c r="Q221" s="414"/>
    </row>
    <row r="222" spans="1:17" s="412" customFormat="1" x14ac:dyDescent="0.25">
      <c r="A222" s="411"/>
      <c r="C222" s="413"/>
      <c r="D222" s="413"/>
      <c r="E222" s="413"/>
      <c r="F222" s="413"/>
      <c r="G222" s="413"/>
      <c r="H222" s="413"/>
      <c r="I222" s="413"/>
      <c r="J222" s="413"/>
      <c r="K222" s="413"/>
      <c r="L222" s="413"/>
      <c r="M222" s="413"/>
      <c r="N222" s="413"/>
      <c r="Q222" s="414"/>
    </row>
    <row r="223" spans="1:17" s="412" customFormat="1" x14ac:dyDescent="0.25">
      <c r="A223" s="411"/>
      <c r="C223" s="413"/>
      <c r="D223" s="413"/>
      <c r="E223" s="413"/>
      <c r="F223" s="413"/>
      <c r="G223" s="413"/>
      <c r="H223" s="413"/>
      <c r="I223" s="413"/>
      <c r="J223" s="413"/>
      <c r="K223" s="413"/>
      <c r="L223" s="413"/>
      <c r="M223" s="413"/>
      <c r="N223" s="413"/>
      <c r="Q223" s="414"/>
    </row>
    <row r="224" spans="1:17" s="412" customFormat="1" x14ac:dyDescent="0.25">
      <c r="A224" s="411"/>
      <c r="C224" s="413"/>
      <c r="D224" s="413"/>
      <c r="E224" s="413"/>
      <c r="F224" s="413"/>
      <c r="G224" s="413"/>
      <c r="H224" s="413"/>
      <c r="I224" s="413"/>
      <c r="J224" s="413"/>
      <c r="K224" s="413"/>
      <c r="L224" s="413"/>
      <c r="M224" s="413"/>
      <c r="N224" s="413"/>
      <c r="Q224" s="414"/>
    </row>
    <row r="225" spans="1:17" s="412" customFormat="1" x14ac:dyDescent="0.25">
      <c r="A225" s="411"/>
      <c r="C225" s="413"/>
      <c r="D225" s="413"/>
      <c r="E225" s="413"/>
      <c r="F225" s="413"/>
      <c r="G225" s="413"/>
      <c r="H225" s="413"/>
      <c r="I225" s="413"/>
      <c r="J225" s="413"/>
      <c r="K225" s="413"/>
      <c r="L225" s="413"/>
      <c r="M225" s="413"/>
      <c r="N225" s="413"/>
      <c r="Q225" s="414"/>
    </row>
    <row r="226" spans="1:17" s="412" customFormat="1" x14ac:dyDescent="0.25">
      <c r="A226" s="411"/>
      <c r="C226" s="413"/>
      <c r="D226" s="413"/>
      <c r="E226" s="413"/>
      <c r="F226" s="413"/>
      <c r="G226" s="413"/>
      <c r="H226" s="413"/>
      <c r="I226" s="413"/>
      <c r="J226" s="413"/>
      <c r="K226" s="413"/>
      <c r="L226" s="413"/>
      <c r="M226" s="413"/>
      <c r="N226" s="413"/>
      <c r="Q226" s="414"/>
    </row>
    <row r="227" spans="1:17" s="412" customFormat="1" x14ac:dyDescent="0.25">
      <c r="A227" s="411"/>
      <c r="C227" s="413"/>
      <c r="D227" s="413"/>
      <c r="E227" s="413"/>
      <c r="F227" s="413"/>
      <c r="G227" s="413"/>
      <c r="H227" s="413"/>
      <c r="I227" s="413"/>
      <c r="J227" s="413"/>
      <c r="K227" s="413"/>
      <c r="L227" s="413"/>
      <c r="M227" s="413"/>
      <c r="N227" s="413"/>
      <c r="Q227" s="414"/>
    </row>
    <row r="228" spans="1:17" s="412" customFormat="1" x14ac:dyDescent="0.25">
      <c r="A228" s="411"/>
      <c r="C228" s="413"/>
      <c r="D228" s="413"/>
      <c r="E228" s="413"/>
      <c r="F228" s="413"/>
      <c r="G228" s="413"/>
      <c r="H228" s="413"/>
      <c r="I228" s="413"/>
      <c r="J228" s="413"/>
      <c r="K228" s="413"/>
      <c r="L228" s="413"/>
      <c r="M228" s="413"/>
      <c r="N228" s="413"/>
      <c r="Q228" s="414"/>
    </row>
    <row r="229" spans="1:17" s="412" customFormat="1" x14ac:dyDescent="0.25">
      <c r="A229" s="411"/>
      <c r="C229" s="413"/>
      <c r="D229" s="413"/>
      <c r="E229" s="413"/>
      <c r="F229" s="413"/>
      <c r="G229" s="413"/>
      <c r="H229" s="413"/>
      <c r="I229" s="413"/>
      <c r="J229" s="413"/>
      <c r="K229" s="413"/>
      <c r="L229" s="413"/>
      <c r="M229" s="413"/>
      <c r="N229" s="413"/>
      <c r="Q229" s="414"/>
    </row>
    <row r="230" spans="1:17" s="412" customFormat="1" x14ac:dyDescent="0.25">
      <c r="A230" s="411"/>
      <c r="C230" s="413"/>
      <c r="D230" s="413"/>
      <c r="E230" s="413"/>
      <c r="F230" s="413"/>
      <c r="G230" s="413"/>
      <c r="H230" s="413"/>
      <c r="I230" s="413"/>
      <c r="J230" s="413"/>
      <c r="K230" s="413"/>
      <c r="L230" s="413"/>
      <c r="M230" s="413"/>
      <c r="N230" s="413"/>
      <c r="Q230" s="414"/>
    </row>
    <row r="231" spans="1:17" s="412" customFormat="1" x14ac:dyDescent="0.25">
      <c r="A231" s="411"/>
      <c r="C231" s="413"/>
      <c r="D231" s="413"/>
      <c r="E231" s="413"/>
      <c r="F231" s="413"/>
      <c r="G231" s="413"/>
      <c r="H231" s="413"/>
      <c r="I231" s="413"/>
      <c r="J231" s="413"/>
      <c r="K231" s="413"/>
      <c r="L231" s="413"/>
      <c r="M231" s="413"/>
      <c r="N231" s="413"/>
      <c r="Q231" s="414"/>
    </row>
    <row r="232" spans="1:17" s="412" customFormat="1" x14ac:dyDescent="0.25">
      <c r="A232" s="411"/>
      <c r="C232" s="413"/>
      <c r="D232" s="413"/>
      <c r="E232" s="413"/>
      <c r="F232" s="413"/>
      <c r="G232" s="413"/>
      <c r="H232" s="413"/>
      <c r="I232" s="413"/>
      <c r="J232" s="413"/>
      <c r="K232" s="413"/>
      <c r="L232" s="413"/>
      <c r="M232" s="413"/>
      <c r="N232" s="413"/>
      <c r="Q232" s="414"/>
    </row>
    <row r="233" spans="1:17" s="412" customFormat="1" x14ac:dyDescent="0.25">
      <c r="A233" s="411"/>
      <c r="C233" s="413"/>
      <c r="D233" s="413"/>
      <c r="E233" s="413"/>
      <c r="F233" s="413"/>
      <c r="G233" s="413"/>
      <c r="H233" s="413"/>
      <c r="I233" s="413"/>
      <c r="J233" s="413"/>
      <c r="K233" s="413"/>
      <c r="L233" s="413"/>
      <c r="M233" s="413"/>
      <c r="N233" s="413"/>
      <c r="Q233" s="414"/>
    </row>
    <row r="234" spans="1:17" s="412" customFormat="1" x14ac:dyDescent="0.25">
      <c r="A234" s="411"/>
      <c r="C234" s="413"/>
      <c r="D234" s="413"/>
      <c r="E234" s="413"/>
      <c r="F234" s="413"/>
      <c r="G234" s="413"/>
      <c r="H234" s="413"/>
      <c r="I234" s="413"/>
      <c r="J234" s="413"/>
      <c r="K234" s="413"/>
      <c r="L234" s="413"/>
      <c r="M234" s="413"/>
      <c r="N234" s="413"/>
      <c r="Q234" s="414"/>
    </row>
    <row r="235" spans="1:17" s="412" customFormat="1" x14ac:dyDescent="0.25">
      <c r="A235" s="411"/>
      <c r="C235" s="413"/>
      <c r="D235" s="413"/>
      <c r="E235" s="413"/>
      <c r="F235" s="413"/>
      <c r="G235" s="413"/>
      <c r="H235" s="413"/>
      <c r="I235" s="413"/>
      <c r="J235" s="413"/>
      <c r="K235" s="413"/>
      <c r="L235" s="413"/>
      <c r="M235" s="413"/>
      <c r="N235" s="413"/>
      <c r="Q235" s="414"/>
    </row>
    <row r="236" spans="1:17" s="412" customFormat="1" x14ac:dyDescent="0.25">
      <c r="A236" s="411"/>
      <c r="C236" s="413"/>
      <c r="D236" s="413"/>
      <c r="E236" s="413"/>
      <c r="F236" s="413"/>
      <c r="G236" s="413"/>
      <c r="H236" s="413"/>
      <c r="I236" s="413"/>
      <c r="J236" s="413"/>
      <c r="K236" s="413"/>
      <c r="L236" s="413"/>
      <c r="M236" s="413"/>
      <c r="N236" s="413"/>
      <c r="Q236" s="414"/>
    </row>
    <row r="237" spans="1:17" s="412" customFormat="1" x14ac:dyDescent="0.25">
      <c r="A237" s="411"/>
      <c r="C237" s="413"/>
      <c r="D237" s="413"/>
      <c r="E237" s="413"/>
      <c r="F237" s="413"/>
      <c r="G237" s="413"/>
      <c r="H237" s="413"/>
      <c r="I237" s="413"/>
      <c r="J237" s="413"/>
      <c r="K237" s="413"/>
      <c r="L237" s="413"/>
      <c r="M237" s="413"/>
      <c r="N237" s="413"/>
      <c r="Q237" s="414"/>
    </row>
    <row r="238" spans="1:17" s="412" customFormat="1" x14ac:dyDescent="0.25">
      <c r="A238" s="411"/>
      <c r="C238" s="413"/>
      <c r="D238" s="413"/>
      <c r="E238" s="413"/>
      <c r="F238" s="413"/>
      <c r="G238" s="413"/>
      <c r="H238" s="413"/>
      <c r="I238" s="413"/>
      <c r="J238" s="413"/>
      <c r="K238" s="413"/>
      <c r="L238" s="413"/>
      <c r="M238" s="413"/>
      <c r="N238" s="413"/>
      <c r="Q238" s="414"/>
    </row>
    <row r="239" spans="1:17" s="412" customFormat="1" x14ac:dyDescent="0.25">
      <c r="A239" s="411"/>
      <c r="C239" s="413"/>
      <c r="D239" s="413"/>
      <c r="E239" s="413"/>
      <c r="F239" s="413"/>
      <c r="G239" s="413"/>
      <c r="H239" s="413"/>
      <c r="I239" s="413"/>
      <c r="J239" s="413"/>
      <c r="K239" s="413"/>
      <c r="L239" s="413"/>
      <c r="M239" s="413"/>
      <c r="N239" s="413"/>
      <c r="Q239" s="414"/>
    </row>
    <row r="240" spans="1:17" s="412" customFormat="1" x14ac:dyDescent="0.25">
      <c r="A240" s="411"/>
      <c r="C240" s="413"/>
      <c r="D240" s="413"/>
      <c r="E240" s="413"/>
      <c r="F240" s="413"/>
      <c r="G240" s="413"/>
      <c r="H240" s="413"/>
      <c r="I240" s="413"/>
      <c r="J240" s="413"/>
      <c r="K240" s="413"/>
      <c r="L240" s="413"/>
      <c r="M240" s="413"/>
      <c r="N240" s="413"/>
      <c r="Q240" s="414"/>
    </row>
    <row r="241" spans="1:17" s="412" customFormat="1" x14ac:dyDescent="0.25">
      <c r="A241" s="411"/>
      <c r="C241" s="413"/>
      <c r="D241" s="413"/>
      <c r="E241" s="413"/>
      <c r="F241" s="413"/>
      <c r="G241" s="413"/>
      <c r="H241" s="413"/>
      <c r="I241" s="413"/>
      <c r="J241" s="413"/>
      <c r="K241" s="413"/>
      <c r="L241" s="413"/>
      <c r="M241" s="413"/>
      <c r="N241" s="413"/>
      <c r="Q241" s="414"/>
    </row>
    <row r="242" spans="1:17" s="412" customFormat="1" x14ac:dyDescent="0.25">
      <c r="A242" s="411"/>
      <c r="C242" s="413"/>
      <c r="D242" s="413"/>
      <c r="E242" s="413"/>
      <c r="F242" s="413"/>
      <c r="G242" s="413"/>
      <c r="H242" s="413"/>
      <c r="I242" s="413"/>
      <c r="J242" s="413"/>
      <c r="K242" s="413"/>
      <c r="L242" s="413"/>
      <c r="M242" s="413"/>
      <c r="N242" s="413"/>
      <c r="Q242" s="414"/>
    </row>
    <row r="243" spans="1:17" s="412" customFormat="1" x14ac:dyDescent="0.25">
      <c r="A243" s="411"/>
      <c r="C243" s="413"/>
      <c r="D243" s="413"/>
      <c r="E243" s="413"/>
      <c r="F243" s="413"/>
      <c r="G243" s="413"/>
      <c r="H243" s="413"/>
      <c r="I243" s="413"/>
      <c r="J243" s="413"/>
      <c r="K243" s="413"/>
      <c r="L243" s="413"/>
      <c r="M243" s="413"/>
      <c r="N243" s="413"/>
      <c r="Q243" s="414"/>
    </row>
    <row r="244" spans="1:17" s="412" customFormat="1" x14ac:dyDescent="0.25">
      <c r="A244" s="411"/>
      <c r="C244" s="413"/>
      <c r="D244" s="413"/>
      <c r="E244" s="413"/>
      <c r="F244" s="413"/>
      <c r="G244" s="413"/>
      <c r="H244" s="413"/>
      <c r="I244" s="413"/>
      <c r="J244" s="413"/>
      <c r="K244" s="413"/>
      <c r="L244" s="413"/>
      <c r="M244" s="413"/>
      <c r="N244" s="413"/>
      <c r="Q244" s="414"/>
    </row>
    <row r="245" spans="1:17" s="412" customFormat="1" x14ac:dyDescent="0.25">
      <c r="A245" s="411"/>
      <c r="C245" s="413"/>
      <c r="D245" s="413"/>
      <c r="E245" s="413"/>
      <c r="F245" s="413"/>
      <c r="G245" s="413"/>
      <c r="H245" s="413"/>
      <c r="I245" s="413"/>
      <c r="J245" s="413"/>
      <c r="K245" s="413"/>
      <c r="L245" s="413"/>
      <c r="M245" s="413"/>
      <c r="N245" s="413"/>
      <c r="Q245" s="414"/>
    </row>
    <row r="246" spans="1:17" s="412" customFormat="1" x14ac:dyDescent="0.25">
      <c r="A246" s="411"/>
      <c r="C246" s="413"/>
      <c r="D246" s="413"/>
      <c r="E246" s="413"/>
      <c r="F246" s="413"/>
      <c r="G246" s="413"/>
      <c r="H246" s="413"/>
      <c r="I246" s="413"/>
      <c r="J246" s="413"/>
      <c r="K246" s="413"/>
      <c r="L246" s="413"/>
      <c r="M246" s="413"/>
      <c r="N246" s="413"/>
      <c r="Q246" s="414"/>
    </row>
    <row r="247" spans="1:17" s="412" customFormat="1" x14ac:dyDescent="0.25">
      <c r="A247" s="411"/>
      <c r="C247" s="413"/>
      <c r="D247" s="413"/>
      <c r="E247" s="413"/>
      <c r="F247" s="413"/>
      <c r="G247" s="413"/>
      <c r="H247" s="413"/>
      <c r="I247" s="413"/>
      <c r="J247" s="413"/>
      <c r="K247" s="413"/>
      <c r="L247" s="413"/>
      <c r="M247" s="413"/>
      <c r="N247" s="413"/>
      <c r="Q247" s="414"/>
    </row>
    <row r="248" spans="1:17" s="412" customFormat="1" x14ac:dyDescent="0.25">
      <c r="A248" s="411"/>
      <c r="C248" s="413"/>
      <c r="D248" s="413"/>
      <c r="E248" s="413"/>
      <c r="F248" s="413"/>
      <c r="G248" s="413"/>
      <c r="H248" s="413"/>
      <c r="I248" s="413"/>
      <c r="J248" s="413"/>
      <c r="K248" s="413"/>
      <c r="L248" s="413"/>
      <c r="M248" s="413"/>
      <c r="N248" s="413"/>
      <c r="Q248" s="414"/>
    </row>
    <row r="249" spans="1:17" s="412" customFormat="1" x14ac:dyDescent="0.25">
      <c r="A249" s="411"/>
      <c r="C249" s="413"/>
      <c r="D249" s="413"/>
      <c r="E249" s="413"/>
      <c r="F249" s="413"/>
      <c r="G249" s="413"/>
      <c r="H249" s="413"/>
      <c r="I249" s="413"/>
      <c r="J249" s="413"/>
      <c r="K249" s="413"/>
      <c r="L249" s="413"/>
      <c r="M249" s="413"/>
      <c r="N249" s="413"/>
      <c r="Q249" s="414"/>
    </row>
    <row r="250" spans="1:17" s="412" customFormat="1" x14ac:dyDescent="0.25">
      <c r="A250" s="411"/>
      <c r="C250" s="413"/>
      <c r="D250" s="413"/>
      <c r="E250" s="413"/>
      <c r="F250" s="413"/>
      <c r="G250" s="413"/>
      <c r="H250" s="413"/>
      <c r="I250" s="413"/>
      <c r="J250" s="413"/>
      <c r="K250" s="413"/>
      <c r="L250" s="413"/>
      <c r="M250" s="413"/>
      <c r="N250" s="413"/>
      <c r="Q250" s="414"/>
    </row>
    <row r="251" spans="1:17" s="412" customFormat="1" x14ac:dyDescent="0.25">
      <c r="A251" s="411"/>
      <c r="C251" s="413"/>
      <c r="D251" s="413"/>
      <c r="E251" s="413"/>
      <c r="F251" s="413"/>
      <c r="G251" s="413"/>
      <c r="H251" s="413"/>
      <c r="I251" s="413"/>
      <c r="J251" s="413"/>
      <c r="K251" s="413"/>
      <c r="L251" s="413"/>
      <c r="M251" s="413"/>
      <c r="N251" s="413"/>
      <c r="Q251" s="414"/>
    </row>
    <row r="252" spans="1:17" s="412" customFormat="1" x14ac:dyDescent="0.25">
      <c r="A252" s="411"/>
      <c r="C252" s="413"/>
      <c r="D252" s="413"/>
      <c r="E252" s="413"/>
      <c r="F252" s="413"/>
      <c r="G252" s="413"/>
      <c r="H252" s="413"/>
      <c r="I252" s="413"/>
      <c r="J252" s="413"/>
      <c r="K252" s="413"/>
      <c r="L252" s="413"/>
      <c r="M252" s="413"/>
      <c r="N252" s="413"/>
      <c r="Q252" s="414"/>
    </row>
    <row r="253" spans="1:17" s="412" customFormat="1" x14ac:dyDescent="0.25">
      <c r="A253" s="411"/>
      <c r="C253" s="413"/>
      <c r="D253" s="413"/>
      <c r="E253" s="413"/>
      <c r="F253" s="413"/>
      <c r="G253" s="413"/>
      <c r="H253" s="413"/>
      <c r="I253" s="413"/>
      <c r="J253" s="413"/>
      <c r="K253" s="413"/>
      <c r="L253" s="413"/>
      <c r="M253" s="413"/>
      <c r="N253" s="413"/>
      <c r="Q253" s="414"/>
    </row>
    <row r="254" spans="1:17" s="412" customFormat="1" x14ac:dyDescent="0.25">
      <c r="A254" s="411"/>
      <c r="C254" s="413"/>
      <c r="D254" s="413"/>
      <c r="E254" s="413"/>
      <c r="F254" s="413"/>
      <c r="G254" s="413"/>
      <c r="H254" s="413"/>
      <c r="I254" s="413"/>
      <c r="J254" s="413"/>
      <c r="K254" s="413"/>
      <c r="L254" s="413"/>
      <c r="M254" s="413"/>
      <c r="N254" s="413"/>
      <c r="Q254" s="414"/>
    </row>
    <row r="255" spans="1:17" s="412" customFormat="1" x14ac:dyDescent="0.25">
      <c r="A255" s="411"/>
      <c r="C255" s="413"/>
      <c r="D255" s="413"/>
      <c r="E255" s="413"/>
      <c r="F255" s="413"/>
      <c r="G255" s="413"/>
      <c r="H255" s="413"/>
      <c r="I255" s="413"/>
      <c r="J255" s="413"/>
      <c r="K255" s="413"/>
      <c r="L255" s="413"/>
      <c r="M255" s="413"/>
      <c r="N255" s="413"/>
      <c r="Q255" s="414"/>
    </row>
    <row r="256" spans="1:17" s="412" customFormat="1" x14ac:dyDescent="0.25">
      <c r="A256" s="411"/>
      <c r="C256" s="413"/>
      <c r="D256" s="413"/>
      <c r="E256" s="413"/>
      <c r="F256" s="413"/>
      <c r="G256" s="413"/>
      <c r="H256" s="413"/>
      <c r="I256" s="413"/>
      <c r="J256" s="413"/>
      <c r="K256" s="413"/>
      <c r="L256" s="413"/>
      <c r="M256" s="413"/>
      <c r="N256" s="413"/>
      <c r="Q256" s="414"/>
    </row>
    <row r="257" spans="1:17" s="412" customFormat="1" x14ac:dyDescent="0.25">
      <c r="A257" s="411"/>
      <c r="C257" s="413"/>
      <c r="D257" s="413"/>
      <c r="E257" s="413"/>
      <c r="F257" s="413"/>
      <c r="G257" s="413"/>
      <c r="H257" s="413"/>
      <c r="I257" s="413"/>
      <c r="J257" s="413"/>
      <c r="K257" s="413"/>
      <c r="L257" s="413"/>
      <c r="M257" s="413"/>
      <c r="N257" s="413"/>
      <c r="Q257" s="414"/>
    </row>
    <row r="258" spans="1:17" s="412" customFormat="1" x14ac:dyDescent="0.25">
      <c r="A258" s="411"/>
      <c r="C258" s="413"/>
      <c r="D258" s="413"/>
      <c r="E258" s="413"/>
      <c r="F258" s="413"/>
      <c r="G258" s="413"/>
      <c r="H258" s="413"/>
      <c r="I258" s="413"/>
      <c r="J258" s="413"/>
      <c r="K258" s="413"/>
      <c r="L258" s="413"/>
      <c r="M258" s="413"/>
      <c r="N258" s="413"/>
      <c r="Q258" s="414"/>
    </row>
    <row r="259" spans="1:17" s="412" customFormat="1" x14ac:dyDescent="0.25">
      <c r="A259" s="411"/>
      <c r="C259" s="413"/>
      <c r="D259" s="413"/>
      <c r="E259" s="413"/>
      <c r="F259" s="413"/>
      <c r="G259" s="413"/>
      <c r="H259" s="413"/>
      <c r="I259" s="413"/>
      <c r="J259" s="413"/>
      <c r="K259" s="413"/>
      <c r="L259" s="413"/>
      <c r="M259" s="413"/>
      <c r="N259" s="413"/>
      <c r="Q259" s="414"/>
    </row>
    <row r="260" spans="1:17" s="412" customFormat="1" x14ac:dyDescent="0.25">
      <c r="A260" s="411"/>
      <c r="C260" s="413"/>
      <c r="D260" s="413"/>
      <c r="E260" s="413"/>
      <c r="F260" s="413"/>
      <c r="G260" s="413"/>
      <c r="H260" s="413"/>
      <c r="I260" s="413"/>
      <c r="J260" s="413"/>
      <c r="K260" s="413"/>
      <c r="L260" s="413"/>
      <c r="M260" s="413"/>
      <c r="N260" s="413"/>
      <c r="Q260" s="414"/>
    </row>
    <row r="261" spans="1:17" s="412" customFormat="1" x14ac:dyDescent="0.25">
      <c r="A261" s="411"/>
      <c r="C261" s="413"/>
      <c r="D261" s="413"/>
      <c r="E261" s="413"/>
      <c r="F261" s="413"/>
      <c r="G261" s="413"/>
      <c r="H261" s="413"/>
      <c r="I261" s="413"/>
      <c r="J261" s="413"/>
      <c r="K261" s="413"/>
      <c r="L261" s="413"/>
      <c r="M261" s="413"/>
      <c r="N261" s="413"/>
      <c r="Q261" s="414"/>
    </row>
    <row r="262" spans="1:17" s="412" customFormat="1" x14ac:dyDescent="0.25">
      <c r="A262" s="411"/>
      <c r="C262" s="413"/>
      <c r="D262" s="413"/>
      <c r="E262" s="413"/>
      <c r="F262" s="413"/>
      <c r="G262" s="413"/>
      <c r="H262" s="413"/>
      <c r="I262" s="413"/>
      <c r="J262" s="413"/>
      <c r="K262" s="413"/>
      <c r="L262" s="413"/>
      <c r="M262" s="413"/>
      <c r="N262" s="413"/>
      <c r="Q262" s="414"/>
    </row>
    <row r="263" spans="1:17" s="412" customFormat="1" x14ac:dyDescent="0.25">
      <c r="A263" s="411"/>
      <c r="C263" s="413"/>
      <c r="D263" s="413"/>
      <c r="E263" s="413"/>
      <c r="F263" s="413"/>
      <c r="G263" s="413"/>
      <c r="H263" s="413"/>
      <c r="I263" s="413"/>
      <c r="J263" s="413"/>
      <c r="K263" s="413"/>
      <c r="L263" s="413"/>
      <c r="M263" s="413"/>
      <c r="N263" s="413"/>
      <c r="Q263" s="414"/>
    </row>
    <row r="264" spans="1:17" s="412" customFormat="1" x14ac:dyDescent="0.25">
      <c r="A264" s="411"/>
      <c r="C264" s="413"/>
      <c r="D264" s="413"/>
      <c r="E264" s="413"/>
      <c r="F264" s="413"/>
      <c r="G264" s="413"/>
      <c r="H264" s="413"/>
      <c r="I264" s="413"/>
      <c r="J264" s="413"/>
      <c r="K264" s="413"/>
      <c r="L264" s="413"/>
      <c r="M264" s="413"/>
      <c r="N264" s="413"/>
      <c r="Q264" s="414"/>
    </row>
    <row r="265" spans="1:17" s="412" customFormat="1" x14ac:dyDescent="0.25">
      <c r="A265" s="411"/>
      <c r="C265" s="413"/>
      <c r="D265" s="413"/>
      <c r="E265" s="413"/>
      <c r="F265" s="413"/>
      <c r="G265" s="413"/>
      <c r="H265" s="413"/>
      <c r="I265" s="413"/>
      <c r="J265" s="413"/>
      <c r="K265" s="413"/>
      <c r="L265" s="413"/>
      <c r="M265" s="413"/>
      <c r="N265" s="413"/>
      <c r="Q265" s="414"/>
    </row>
    <row r="266" spans="1:17" s="412" customFormat="1" x14ac:dyDescent="0.25">
      <c r="A266" s="411"/>
      <c r="C266" s="413"/>
      <c r="D266" s="413"/>
      <c r="E266" s="413"/>
      <c r="F266" s="413"/>
      <c r="G266" s="413"/>
      <c r="H266" s="413"/>
      <c r="I266" s="413"/>
      <c r="J266" s="413"/>
      <c r="K266" s="413"/>
      <c r="L266" s="413"/>
      <c r="M266" s="413"/>
      <c r="N266" s="413"/>
      <c r="Q266" s="414"/>
    </row>
    <row r="267" spans="1:17" s="412" customFormat="1" x14ac:dyDescent="0.25">
      <c r="A267" s="411"/>
      <c r="C267" s="413"/>
      <c r="D267" s="413"/>
      <c r="E267" s="413"/>
      <c r="F267" s="413"/>
      <c r="G267" s="413"/>
      <c r="H267" s="413"/>
      <c r="I267" s="413"/>
      <c r="J267" s="413"/>
      <c r="K267" s="413"/>
      <c r="L267" s="413"/>
      <c r="M267" s="413"/>
      <c r="N267" s="413"/>
      <c r="Q267" s="414"/>
    </row>
    <row r="268" spans="1:17" s="412" customFormat="1" x14ac:dyDescent="0.25">
      <c r="A268" s="411"/>
      <c r="C268" s="413"/>
      <c r="D268" s="413"/>
      <c r="E268" s="413"/>
      <c r="F268" s="413"/>
      <c r="G268" s="413"/>
      <c r="H268" s="413"/>
      <c r="I268" s="413"/>
      <c r="J268" s="413"/>
      <c r="K268" s="413"/>
      <c r="L268" s="413"/>
      <c r="M268" s="413"/>
      <c r="N268" s="413"/>
      <c r="Q268" s="414"/>
    </row>
    <row r="269" spans="1:17" s="412" customFormat="1" x14ac:dyDescent="0.25">
      <c r="A269" s="411"/>
      <c r="C269" s="413"/>
      <c r="D269" s="413"/>
      <c r="E269" s="413"/>
      <c r="F269" s="413"/>
      <c r="G269" s="413"/>
      <c r="H269" s="413"/>
      <c r="I269" s="413"/>
      <c r="J269" s="413"/>
      <c r="K269" s="413"/>
      <c r="L269" s="413"/>
      <c r="M269" s="413"/>
      <c r="N269" s="413"/>
      <c r="Q269" s="414"/>
    </row>
    <row r="270" spans="1:17" s="412" customFormat="1" x14ac:dyDescent="0.25">
      <c r="A270" s="411"/>
      <c r="C270" s="413"/>
      <c r="D270" s="413"/>
      <c r="E270" s="413"/>
      <c r="F270" s="413"/>
      <c r="G270" s="413"/>
      <c r="H270" s="413"/>
      <c r="I270" s="413"/>
      <c r="J270" s="413"/>
      <c r="K270" s="413"/>
      <c r="L270" s="413"/>
      <c r="M270" s="413"/>
      <c r="N270" s="413"/>
      <c r="Q270" s="414"/>
    </row>
    <row r="271" spans="1:17" s="412" customFormat="1" x14ac:dyDescent="0.25">
      <c r="A271" s="411"/>
      <c r="C271" s="413"/>
      <c r="D271" s="413"/>
      <c r="E271" s="413"/>
      <c r="F271" s="413"/>
      <c r="G271" s="413"/>
      <c r="H271" s="413"/>
      <c r="I271" s="413"/>
      <c r="J271" s="413"/>
      <c r="K271" s="413"/>
      <c r="L271" s="413"/>
      <c r="M271" s="413"/>
      <c r="N271" s="413"/>
      <c r="Q271" s="414"/>
    </row>
    <row r="272" spans="1:17" s="412" customFormat="1" x14ac:dyDescent="0.25">
      <c r="A272" s="411"/>
      <c r="C272" s="413"/>
      <c r="D272" s="413"/>
      <c r="E272" s="413"/>
      <c r="F272" s="413"/>
      <c r="G272" s="413"/>
      <c r="H272" s="413"/>
      <c r="I272" s="413"/>
      <c r="J272" s="413"/>
      <c r="K272" s="413"/>
      <c r="L272" s="413"/>
      <c r="M272" s="413"/>
      <c r="N272" s="413"/>
      <c r="Q272" s="414"/>
    </row>
    <row r="273" spans="1:17" s="412" customFormat="1" x14ac:dyDescent="0.25">
      <c r="A273" s="411"/>
      <c r="C273" s="413"/>
      <c r="D273" s="413"/>
      <c r="E273" s="413"/>
      <c r="F273" s="413"/>
      <c r="G273" s="413"/>
      <c r="H273" s="413"/>
      <c r="I273" s="413"/>
      <c r="J273" s="413"/>
      <c r="K273" s="413"/>
      <c r="L273" s="413"/>
      <c r="M273" s="413"/>
      <c r="N273" s="413"/>
      <c r="Q273" s="414"/>
    </row>
    <row r="274" spans="1:17" s="412" customFormat="1" x14ac:dyDescent="0.25">
      <c r="A274" s="411"/>
      <c r="C274" s="413"/>
      <c r="D274" s="413"/>
      <c r="E274" s="413"/>
      <c r="F274" s="413"/>
      <c r="G274" s="413"/>
      <c r="H274" s="413"/>
      <c r="I274" s="413"/>
      <c r="J274" s="413"/>
      <c r="K274" s="413"/>
      <c r="L274" s="413"/>
      <c r="M274" s="413"/>
      <c r="N274" s="413"/>
      <c r="Q274" s="414"/>
    </row>
    <row r="275" spans="1:17" s="412" customFormat="1" x14ac:dyDescent="0.25">
      <c r="A275" s="411"/>
      <c r="C275" s="413"/>
      <c r="D275" s="413"/>
      <c r="E275" s="413"/>
      <c r="F275" s="413"/>
      <c r="G275" s="413"/>
      <c r="H275" s="413"/>
      <c r="I275" s="413"/>
      <c r="J275" s="413"/>
      <c r="K275" s="413"/>
      <c r="L275" s="413"/>
      <c r="M275" s="413"/>
      <c r="N275" s="413"/>
      <c r="Q275" s="414"/>
    </row>
    <row r="276" spans="1:17" s="412" customFormat="1" x14ac:dyDescent="0.25">
      <c r="A276" s="411"/>
      <c r="C276" s="413"/>
      <c r="D276" s="413"/>
      <c r="E276" s="413"/>
      <c r="F276" s="413"/>
      <c r="G276" s="413"/>
      <c r="H276" s="413"/>
      <c r="I276" s="413"/>
      <c r="J276" s="413"/>
      <c r="K276" s="413"/>
      <c r="L276" s="413"/>
      <c r="M276" s="413"/>
      <c r="N276" s="413"/>
      <c r="Q276" s="414"/>
    </row>
    <row r="277" spans="1:17" s="412" customFormat="1" x14ac:dyDescent="0.25">
      <c r="A277" s="411"/>
      <c r="C277" s="413"/>
      <c r="D277" s="413"/>
      <c r="E277" s="413"/>
      <c r="F277" s="413"/>
      <c r="G277" s="413"/>
      <c r="H277" s="413"/>
      <c r="I277" s="413"/>
      <c r="J277" s="413"/>
      <c r="K277" s="413"/>
      <c r="L277" s="413"/>
      <c r="M277" s="413"/>
      <c r="N277" s="413"/>
      <c r="Q277" s="414"/>
    </row>
    <row r="278" spans="1:17" s="412" customFormat="1" x14ac:dyDescent="0.25">
      <c r="A278" s="411"/>
      <c r="C278" s="413"/>
      <c r="D278" s="413"/>
      <c r="E278" s="413"/>
      <c r="F278" s="413"/>
      <c r="G278" s="413"/>
      <c r="H278" s="413"/>
      <c r="I278" s="413"/>
      <c r="J278" s="413"/>
      <c r="K278" s="413"/>
      <c r="L278" s="413"/>
      <c r="M278" s="413"/>
      <c r="N278" s="413"/>
      <c r="Q278" s="414"/>
    </row>
    <row r="279" spans="1:17" s="412" customFormat="1" x14ac:dyDescent="0.25">
      <c r="A279" s="411"/>
      <c r="C279" s="413"/>
      <c r="D279" s="413"/>
      <c r="E279" s="413"/>
      <c r="F279" s="413"/>
      <c r="G279" s="413"/>
      <c r="H279" s="413"/>
      <c r="I279" s="413"/>
      <c r="J279" s="413"/>
      <c r="K279" s="413"/>
      <c r="L279" s="413"/>
      <c r="M279" s="413"/>
      <c r="N279" s="413"/>
      <c r="Q279" s="414"/>
    </row>
    <row r="280" spans="1:17" s="412" customFormat="1" x14ac:dyDescent="0.25">
      <c r="A280" s="411"/>
      <c r="C280" s="413"/>
      <c r="D280" s="413"/>
      <c r="E280" s="413"/>
      <c r="F280" s="413"/>
      <c r="G280" s="413"/>
      <c r="H280" s="413"/>
      <c r="I280" s="413"/>
      <c r="J280" s="413"/>
      <c r="K280" s="413"/>
      <c r="L280" s="413"/>
      <c r="M280" s="413"/>
      <c r="N280" s="413"/>
      <c r="Q280" s="414"/>
    </row>
    <row r="281" spans="1:17" s="412" customFormat="1" x14ac:dyDescent="0.25">
      <c r="A281" s="411"/>
      <c r="C281" s="413"/>
      <c r="D281" s="413"/>
      <c r="E281" s="413"/>
      <c r="F281" s="413"/>
      <c r="G281" s="413"/>
      <c r="H281" s="413"/>
      <c r="I281" s="413"/>
      <c r="J281" s="413"/>
      <c r="K281" s="413"/>
      <c r="L281" s="413"/>
      <c r="M281" s="413"/>
      <c r="N281" s="413"/>
      <c r="Q281" s="414"/>
    </row>
    <row r="282" spans="1:17" s="412" customFormat="1" x14ac:dyDescent="0.25">
      <c r="A282" s="411"/>
      <c r="C282" s="413"/>
      <c r="D282" s="413"/>
      <c r="E282" s="413"/>
      <c r="F282" s="413"/>
      <c r="G282" s="413"/>
      <c r="H282" s="413"/>
      <c r="I282" s="413"/>
      <c r="J282" s="413"/>
      <c r="K282" s="413"/>
      <c r="L282" s="413"/>
      <c r="M282" s="413"/>
      <c r="N282" s="413"/>
      <c r="Q282" s="414"/>
    </row>
    <row r="283" spans="1:17" s="412" customFormat="1" x14ac:dyDescent="0.25">
      <c r="A283" s="411"/>
      <c r="C283" s="413"/>
      <c r="D283" s="413"/>
      <c r="E283" s="413"/>
      <c r="F283" s="413"/>
      <c r="G283" s="413"/>
      <c r="H283" s="413"/>
      <c r="I283" s="413"/>
      <c r="J283" s="413"/>
      <c r="K283" s="413"/>
      <c r="L283" s="413"/>
      <c r="M283" s="413"/>
      <c r="N283" s="413"/>
      <c r="Q283" s="414"/>
    </row>
    <row r="284" spans="1:17" s="412" customFormat="1" x14ac:dyDescent="0.25">
      <c r="A284" s="411"/>
      <c r="C284" s="413"/>
      <c r="D284" s="413"/>
      <c r="E284" s="413"/>
      <c r="F284" s="413"/>
      <c r="G284" s="413"/>
      <c r="H284" s="413"/>
      <c r="I284" s="413"/>
      <c r="J284" s="413"/>
      <c r="K284" s="413"/>
      <c r="L284" s="413"/>
      <c r="M284" s="413"/>
      <c r="N284" s="413"/>
      <c r="Q284" s="414"/>
    </row>
    <row r="285" spans="1:17" s="412" customFormat="1" x14ac:dyDescent="0.25">
      <c r="A285" s="411"/>
      <c r="C285" s="413"/>
      <c r="D285" s="413"/>
      <c r="E285" s="413"/>
      <c r="F285" s="413"/>
      <c r="G285" s="413"/>
      <c r="H285" s="413"/>
      <c r="I285" s="413"/>
      <c r="J285" s="413"/>
      <c r="K285" s="413"/>
      <c r="L285" s="413"/>
      <c r="M285" s="413"/>
      <c r="N285" s="413"/>
      <c r="Q285" s="414"/>
    </row>
    <row r="286" spans="1:17" s="412" customFormat="1" x14ac:dyDescent="0.25">
      <c r="A286" s="411"/>
      <c r="C286" s="413"/>
      <c r="D286" s="413"/>
      <c r="E286" s="413"/>
      <c r="F286" s="413"/>
      <c r="G286" s="413"/>
      <c r="H286" s="413"/>
      <c r="I286" s="413"/>
      <c r="J286" s="413"/>
      <c r="K286" s="413"/>
      <c r="L286" s="413"/>
      <c r="M286" s="413"/>
      <c r="N286" s="413"/>
      <c r="Q286" s="414"/>
    </row>
    <row r="287" spans="1:17" s="412" customFormat="1" x14ac:dyDescent="0.25">
      <c r="A287" s="411"/>
      <c r="C287" s="413"/>
      <c r="D287" s="413"/>
      <c r="E287" s="413"/>
      <c r="F287" s="413"/>
      <c r="G287" s="413"/>
      <c r="H287" s="413"/>
      <c r="I287" s="413"/>
      <c r="J287" s="413"/>
      <c r="K287" s="413"/>
      <c r="L287" s="413"/>
      <c r="M287" s="413"/>
      <c r="N287" s="413"/>
      <c r="Q287" s="414"/>
    </row>
    <row r="288" spans="1:17" s="412" customFormat="1" x14ac:dyDescent="0.25">
      <c r="A288" s="411"/>
      <c r="C288" s="413"/>
      <c r="D288" s="413"/>
      <c r="E288" s="413"/>
      <c r="F288" s="413"/>
      <c r="G288" s="413"/>
      <c r="H288" s="413"/>
      <c r="I288" s="413"/>
      <c r="J288" s="413"/>
      <c r="K288" s="413"/>
      <c r="L288" s="413"/>
      <c r="M288" s="413"/>
      <c r="N288" s="413"/>
      <c r="Q288" s="414"/>
    </row>
    <row r="289" spans="1:17" s="412" customFormat="1" x14ac:dyDescent="0.25">
      <c r="A289" s="411"/>
      <c r="C289" s="413"/>
      <c r="D289" s="413"/>
      <c r="E289" s="413"/>
      <c r="F289" s="413"/>
      <c r="G289" s="413"/>
      <c r="H289" s="413"/>
      <c r="I289" s="413"/>
      <c r="J289" s="413"/>
      <c r="K289" s="413"/>
      <c r="L289" s="413"/>
      <c r="M289" s="413"/>
      <c r="N289" s="413"/>
      <c r="Q289" s="414"/>
    </row>
    <row r="290" spans="1:17" s="412" customFormat="1" x14ac:dyDescent="0.25">
      <c r="A290" s="411"/>
      <c r="C290" s="413"/>
      <c r="D290" s="413"/>
      <c r="E290" s="413"/>
      <c r="F290" s="413"/>
      <c r="G290" s="413"/>
      <c r="H290" s="413"/>
      <c r="I290" s="413"/>
      <c r="J290" s="413"/>
      <c r="K290" s="413"/>
      <c r="L290" s="413"/>
      <c r="M290" s="413"/>
      <c r="N290" s="413"/>
      <c r="Q290" s="414"/>
    </row>
    <row r="291" spans="1:17" s="412" customFormat="1" x14ac:dyDescent="0.25">
      <c r="A291" s="411"/>
      <c r="C291" s="413"/>
      <c r="D291" s="413"/>
      <c r="E291" s="413"/>
      <c r="F291" s="413"/>
      <c r="G291" s="413"/>
      <c r="H291" s="413"/>
      <c r="I291" s="413"/>
      <c r="J291" s="413"/>
      <c r="K291" s="413"/>
      <c r="L291" s="413"/>
      <c r="M291" s="413"/>
      <c r="N291" s="413"/>
      <c r="Q291" s="414"/>
    </row>
    <row r="292" spans="1:17" s="412" customFormat="1" x14ac:dyDescent="0.25">
      <c r="A292" s="411"/>
      <c r="C292" s="413"/>
      <c r="D292" s="413"/>
      <c r="E292" s="413"/>
      <c r="F292" s="413"/>
      <c r="G292" s="413"/>
      <c r="H292" s="413"/>
      <c r="I292" s="413"/>
      <c r="J292" s="413"/>
      <c r="K292" s="413"/>
      <c r="L292" s="413"/>
      <c r="M292" s="413"/>
      <c r="N292" s="413"/>
      <c r="Q292" s="414"/>
    </row>
    <row r="293" spans="1:17" s="412" customFormat="1" x14ac:dyDescent="0.25">
      <c r="A293" s="411"/>
      <c r="C293" s="413"/>
      <c r="D293" s="413"/>
      <c r="E293" s="413"/>
      <c r="F293" s="413"/>
      <c r="G293" s="413"/>
      <c r="H293" s="413"/>
      <c r="I293" s="413"/>
      <c r="J293" s="413"/>
      <c r="K293" s="413"/>
      <c r="L293" s="413"/>
      <c r="M293" s="413"/>
      <c r="N293" s="413"/>
      <c r="Q293" s="414"/>
    </row>
    <row r="294" spans="1:17" s="412" customFormat="1" x14ac:dyDescent="0.25">
      <c r="A294" s="411"/>
      <c r="C294" s="413"/>
      <c r="D294" s="413"/>
      <c r="E294" s="413"/>
      <c r="F294" s="413"/>
      <c r="G294" s="413"/>
      <c r="H294" s="413"/>
      <c r="I294" s="413"/>
      <c r="J294" s="413"/>
      <c r="K294" s="413"/>
      <c r="L294" s="413"/>
      <c r="M294" s="413"/>
      <c r="N294" s="413"/>
      <c r="Q294" s="414"/>
    </row>
    <row r="295" spans="1:17" s="412" customFormat="1" x14ac:dyDescent="0.25">
      <c r="A295" s="411"/>
      <c r="C295" s="413"/>
      <c r="D295" s="413"/>
      <c r="E295" s="413"/>
      <c r="F295" s="413"/>
      <c r="G295" s="413"/>
      <c r="H295" s="413"/>
      <c r="I295" s="413"/>
      <c r="J295" s="413"/>
      <c r="K295" s="413"/>
      <c r="L295" s="413"/>
      <c r="M295" s="413"/>
      <c r="N295" s="413"/>
      <c r="Q295" s="414"/>
    </row>
    <row r="296" spans="1:17" s="412" customFormat="1" x14ac:dyDescent="0.25">
      <c r="A296" s="411"/>
      <c r="C296" s="413"/>
      <c r="D296" s="413"/>
      <c r="E296" s="413"/>
      <c r="F296" s="413"/>
      <c r="G296" s="413"/>
      <c r="H296" s="413"/>
      <c r="I296" s="413"/>
      <c r="J296" s="413"/>
      <c r="K296" s="413"/>
      <c r="L296" s="413"/>
      <c r="M296" s="413"/>
      <c r="N296" s="413"/>
      <c r="Q296" s="414"/>
    </row>
    <row r="297" spans="1:17" s="412" customFormat="1" x14ac:dyDescent="0.25">
      <c r="A297" s="411"/>
      <c r="C297" s="413"/>
      <c r="D297" s="413"/>
      <c r="E297" s="413"/>
      <c r="F297" s="413"/>
      <c r="G297" s="413"/>
      <c r="H297" s="413"/>
      <c r="I297" s="413"/>
      <c r="J297" s="413"/>
      <c r="K297" s="413"/>
      <c r="L297" s="413"/>
      <c r="M297" s="413"/>
      <c r="N297" s="413"/>
      <c r="Q297" s="414"/>
    </row>
    <row r="298" spans="1:17" s="412" customFormat="1" x14ac:dyDescent="0.25">
      <c r="A298" s="411"/>
      <c r="C298" s="413"/>
      <c r="D298" s="413"/>
      <c r="E298" s="413"/>
      <c r="F298" s="413"/>
      <c r="G298" s="413"/>
      <c r="H298" s="413"/>
      <c r="I298" s="413"/>
      <c r="J298" s="413"/>
      <c r="K298" s="413"/>
      <c r="L298" s="413"/>
      <c r="M298" s="413"/>
      <c r="N298" s="413"/>
      <c r="Q298" s="414"/>
    </row>
    <row r="299" spans="1:17" s="412" customFormat="1" x14ac:dyDescent="0.25">
      <c r="A299" s="411"/>
      <c r="C299" s="413"/>
      <c r="D299" s="413"/>
      <c r="E299" s="413"/>
      <c r="F299" s="413"/>
      <c r="G299" s="413"/>
      <c r="H299" s="413"/>
      <c r="I299" s="413"/>
      <c r="J299" s="413"/>
      <c r="K299" s="413"/>
      <c r="L299" s="413"/>
      <c r="M299" s="413"/>
      <c r="N299" s="413"/>
      <c r="Q299" s="414"/>
    </row>
    <row r="300" spans="1:17" s="412" customFormat="1" x14ac:dyDescent="0.25">
      <c r="A300" s="411"/>
      <c r="C300" s="413"/>
      <c r="D300" s="413"/>
      <c r="E300" s="413"/>
      <c r="F300" s="413"/>
      <c r="G300" s="413"/>
      <c r="H300" s="413"/>
      <c r="I300" s="413"/>
      <c r="J300" s="413"/>
      <c r="K300" s="413"/>
      <c r="L300" s="413"/>
      <c r="M300" s="413"/>
      <c r="N300" s="413"/>
      <c r="Q300" s="414"/>
    </row>
    <row r="301" spans="1:17" s="412" customFormat="1" x14ac:dyDescent="0.25">
      <c r="A301" s="411"/>
      <c r="C301" s="413"/>
      <c r="D301" s="413"/>
      <c r="E301" s="413"/>
      <c r="F301" s="413"/>
      <c r="G301" s="413"/>
      <c r="H301" s="413"/>
      <c r="I301" s="413"/>
      <c r="J301" s="413"/>
      <c r="K301" s="413"/>
      <c r="L301" s="413"/>
      <c r="M301" s="413"/>
      <c r="N301" s="413"/>
      <c r="Q301" s="414"/>
    </row>
    <row r="302" spans="1:17" s="412" customFormat="1" x14ac:dyDescent="0.25">
      <c r="A302" s="411"/>
      <c r="C302" s="413"/>
      <c r="D302" s="413"/>
      <c r="E302" s="413"/>
      <c r="F302" s="413"/>
      <c r="G302" s="413"/>
      <c r="H302" s="413"/>
      <c r="I302" s="413"/>
      <c r="J302" s="413"/>
      <c r="K302" s="413"/>
      <c r="L302" s="413"/>
      <c r="M302" s="413"/>
      <c r="N302" s="413"/>
      <c r="Q302" s="414"/>
    </row>
    <row r="303" spans="1:17" s="412" customFormat="1" x14ac:dyDescent="0.25">
      <c r="A303" s="411"/>
      <c r="C303" s="413"/>
      <c r="D303" s="413"/>
      <c r="E303" s="413"/>
      <c r="F303" s="413"/>
      <c r="G303" s="413"/>
      <c r="H303" s="413"/>
      <c r="I303" s="413"/>
      <c r="J303" s="413"/>
      <c r="K303" s="413"/>
      <c r="L303" s="413"/>
      <c r="M303" s="413"/>
      <c r="N303" s="413"/>
      <c r="Q303" s="414"/>
    </row>
    <row r="304" spans="1:17" s="412" customFormat="1" x14ac:dyDescent="0.25">
      <c r="A304" s="411"/>
      <c r="C304" s="413"/>
      <c r="D304" s="413"/>
      <c r="E304" s="413"/>
      <c r="F304" s="413"/>
      <c r="G304" s="413"/>
      <c r="H304" s="413"/>
      <c r="I304" s="413"/>
      <c r="J304" s="413"/>
      <c r="K304" s="413"/>
      <c r="L304" s="413"/>
      <c r="M304" s="413"/>
      <c r="N304" s="413"/>
      <c r="Q304" s="414"/>
    </row>
    <row r="305" spans="1:17" s="412" customFormat="1" x14ac:dyDescent="0.25">
      <c r="A305" s="411"/>
      <c r="C305" s="413"/>
      <c r="D305" s="413"/>
      <c r="E305" s="413"/>
      <c r="F305" s="413"/>
      <c r="G305" s="413"/>
      <c r="H305" s="413"/>
      <c r="I305" s="413"/>
      <c r="J305" s="413"/>
      <c r="K305" s="413"/>
      <c r="L305" s="413"/>
      <c r="M305" s="413"/>
      <c r="N305" s="413"/>
      <c r="Q305" s="414"/>
    </row>
    <row r="306" spans="1:17" s="412" customFormat="1" x14ac:dyDescent="0.25">
      <c r="A306" s="411"/>
      <c r="C306" s="413"/>
      <c r="D306" s="413"/>
      <c r="E306" s="413"/>
      <c r="F306" s="413"/>
      <c r="G306" s="413"/>
      <c r="H306" s="413"/>
      <c r="I306" s="413"/>
      <c r="J306" s="413"/>
      <c r="K306" s="413"/>
      <c r="L306" s="413"/>
      <c r="M306" s="413"/>
      <c r="N306" s="413"/>
      <c r="Q306" s="414"/>
    </row>
    <row r="307" spans="1:17" s="412" customFormat="1" x14ac:dyDescent="0.25">
      <c r="A307" s="411"/>
      <c r="C307" s="413"/>
      <c r="D307" s="413"/>
      <c r="E307" s="413"/>
      <c r="F307" s="413"/>
      <c r="G307" s="413"/>
      <c r="H307" s="413"/>
      <c r="I307" s="413"/>
      <c r="J307" s="413"/>
      <c r="K307" s="413"/>
      <c r="L307" s="413"/>
      <c r="M307" s="413"/>
      <c r="N307" s="413"/>
      <c r="Q307" s="414"/>
    </row>
    <row r="308" spans="1:17" s="412" customFormat="1" x14ac:dyDescent="0.25">
      <c r="A308" s="411"/>
      <c r="C308" s="413"/>
      <c r="D308" s="413"/>
      <c r="E308" s="413"/>
      <c r="F308" s="413"/>
      <c r="G308" s="413"/>
      <c r="H308" s="413"/>
      <c r="I308" s="413"/>
      <c r="J308" s="413"/>
      <c r="K308" s="413"/>
      <c r="L308" s="413"/>
      <c r="M308" s="413"/>
      <c r="N308" s="413"/>
      <c r="Q308" s="414"/>
    </row>
    <row r="309" spans="1:17" s="412" customFormat="1" x14ac:dyDescent="0.25">
      <c r="A309" s="411"/>
      <c r="C309" s="413"/>
      <c r="D309" s="413"/>
      <c r="E309" s="413"/>
      <c r="F309" s="413"/>
      <c r="G309" s="413"/>
      <c r="H309" s="413"/>
      <c r="I309" s="413"/>
      <c r="J309" s="413"/>
      <c r="K309" s="413"/>
      <c r="L309" s="413"/>
      <c r="M309" s="413"/>
      <c r="N309" s="413"/>
      <c r="Q309" s="414"/>
    </row>
    <row r="310" spans="1:17" s="412" customFormat="1" x14ac:dyDescent="0.25">
      <c r="A310" s="411"/>
      <c r="C310" s="413"/>
      <c r="D310" s="413"/>
      <c r="E310" s="413"/>
      <c r="F310" s="413"/>
      <c r="G310" s="413"/>
      <c r="H310" s="413"/>
      <c r="I310" s="413"/>
      <c r="J310" s="413"/>
      <c r="K310" s="413"/>
      <c r="L310" s="413"/>
      <c r="M310" s="413"/>
      <c r="N310" s="413"/>
      <c r="Q310" s="414"/>
    </row>
    <row r="311" spans="1:17" s="412" customFormat="1" x14ac:dyDescent="0.25">
      <c r="A311" s="411"/>
      <c r="C311" s="413"/>
      <c r="D311" s="413"/>
      <c r="E311" s="413"/>
      <c r="F311" s="413"/>
      <c r="G311" s="413"/>
      <c r="H311" s="413"/>
      <c r="I311" s="413"/>
      <c r="J311" s="413"/>
      <c r="K311" s="413"/>
      <c r="L311" s="413"/>
      <c r="M311" s="413"/>
      <c r="N311" s="413"/>
      <c r="Q311" s="414"/>
    </row>
    <row r="312" spans="1:17" s="412" customFormat="1" x14ac:dyDescent="0.25">
      <c r="A312" s="411"/>
      <c r="C312" s="413"/>
      <c r="D312" s="413"/>
      <c r="E312" s="413"/>
      <c r="F312" s="413"/>
      <c r="G312" s="413"/>
      <c r="H312" s="413"/>
      <c r="I312" s="413"/>
      <c r="J312" s="413"/>
      <c r="K312" s="413"/>
      <c r="L312" s="413"/>
      <c r="M312" s="413"/>
      <c r="N312" s="413"/>
      <c r="Q312" s="414"/>
    </row>
    <row r="313" spans="1:17" s="412" customFormat="1" x14ac:dyDescent="0.25">
      <c r="A313" s="411"/>
      <c r="C313" s="413"/>
      <c r="D313" s="413"/>
      <c r="E313" s="413"/>
      <c r="F313" s="413"/>
      <c r="G313" s="413"/>
      <c r="H313" s="413"/>
      <c r="I313" s="413"/>
      <c r="J313" s="413"/>
      <c r="K313" s="413"/>
      <c r="L313" s="413"/>
      <c r="M313" s="413"/>
      <c r="N313" s="413"/>
      <c r="Q313" s="414"/>
    </row>
    <row r="314" spans="1:17" s="412" customFormat="1" x14ac:dyDescent="0.25">
      <c r="A314" s="411"/>
      <c r="C314" s="413"/>
      <c r="D314" s="413"/>
      <c r="E314" s="413"/>
      <c r="F314" s="413"/>
      <c r="G314" s="413"/>
      <c r="H314" s="413"/>
      <c r="I314" s="413"/>
      <c r="J314" s="413"/>
      <c r="K314" s="413"/>
      <c r="L314" s="413"/>
      <c r="M314" s="413"/>
      <c r="N314" s="413"/>
      <c r="Q314" s="414"/>
    </row>
    <row r="315" spans="1:17" s="412" customFormat="1" x14ac:dyDescent="0.25">
      <c r="A315" s="411"/>
      <c r="C315" s="413"/>
      <c r="D315" s="413"/>
      <c r="E315" s="413"/>
      <c r="F315" s="413"/>
      <c r="G315" s="413"/>
      <c r="H315" s="413"/>
      <c r="I315" s="413"/>
      <c r="J315" s="413"/>
      <c r="K315" s="413"/>
      <c r="L315" s="413"/>
      <c r="M315" s="413"/>
      <c r="N315" s="413"/>
      <c r="Q315" s="414"/>
    </row>
    <row r="316" spans="1:17" s="412" customFormat="1" x14ac:dyDescent="0.25">
      <c r="A316" s="411"/>
      <c r="C316" s="413"/>
      <c r="D316" s="413"/>
      <c r="E316" s="413"/>
      <c r="F316" s="413"/>
      <c r="G316" s="413"/>
      <c r="H316" s="413"/>
      <c r="I316" s="413"/>
      <c r="J316" s="413"/>
      <c r="K316" s="413"/>
      <c r="L316" s="413"/>
      <c r="M316" s="413"/>
      <c r="N316" s="413"/>
      <c r="Q316" s="414"/>
    </row>
    <row r="317" spans="1:17" s="412" customFormat="1" x14ac:dyDescent="0.25">
      <c r="A317" s="411"/>
      <c r="C317" s="413"/>
      <c r="D317" s="413"/>
      <c r="E317" s="413"/>
      <c r="F317" s="413"/>
      <c r="G317" s="413"/>
      <c r="H317" s="413"/>
      <c r="I317" s="413"/>
      <c r="J317" s="413"/>
      <c r="K317" s="413"/>
      <c r="L317" s="413"/>
      <c r="M317" s="413"/>
      <c r="N317" s="413"/>
      <c r="Q317" s="414"/>
    </row>
    <row r="318" spans="1:17" s="412" customFormat="1" x14ac:dyDescent="0.25">
      <c r="A318" s="411"/>
      <c r="C318" s="413"/>
      <c r="D318" s="413"/>
      <c r="E318" s="413"/>
      <c r="F318" s="413"/>
      <c r="G318" s="413"/>
      <c r="H318" s="413"/>
      <c r="I318" s="413"/>
      <c r="J318" s="413"/>
      <c r="K318" s="413"/>
      <c r="L318" s="413"/>
      <c r="M318" s="413"/>
      <c r="N318" s="413"/>
      <c r="Q318" s="414"/>
    </row>
    <row r="319" spans="1:17" s="412" customFormat="1" x14ac:dyDescent="0.25">
      <c r="A319" s="411"/>
      <c r="C319" s="413"/>
      <c r="D319" s="413"/>
      <c r="E319" s="413"/>
      <c r="F319" s="413"/>
      <c r="G319" s="413"/>
      <c r="H319" s="413"/>
      <c r="I319" s="413"/>
      <c r="J319" s="413"/>
      <c r="K319" s="413"/>
      <c r="L319" s="413"/>
      <c r="M319" s="413"/>
      <c r="N319" s="413"/>
      <c r="Q319" s="414"/>
    </row>
    <row r="320" spans="1:17" s="412" customFormat="1" x14ac:dyDescent="0.25">
      <c r="A320" s="411"/>
      <c r="C320" s="413"/>
      <c r="D320" s="413"/>
      <c r="E320" s="413"/>
      <c r="F320" s="413"/>
      <c r="G320" s="413"/>
      <c r="H320" s="413"/>
      <c r="I320" s="413"/>
      <c r="J320" s="413"/>
      <c r="K320" s="413"/>
      <c r="L320" s="413"/>
      <c r="M320" s="413"/>
      <c r="N320" s="413"/>
      <c r="Q320" s="414"/>
    </row>
    <row r="321" spans="1:17" s="412" customFormat="1" x14ac:dyDescent="0.25">
      <c r="A321" s="411"/>
      <c r="C321" s="413"/>
      <c r="D321" s="413"/>
      <c r="E321" s="413"/>
      <c r="F321" s="413"/>
      <c r="G321" s="413"/>
      <c r="H321" s="413"/>
      <c r="I321" s="413"/>
      <c r="J321" s="413"/>
      <c r="K321" s="413"/>
      <c r="L321" s="413"/>
      <c r="M321" s="413"/>
      <c r="N321" s="413"/>
      <c r="Q321" s="414"/>
    </row>
    <row r="322" spans="1:17" s="412" customFormat="1" x14ac:dyDescent="0.25">
      <c r="A322" s="411"/>
      <c r="C322" s="413"/>
      <c r="D322" s="413"/>
      <c r="E322" s="413"/>
      <c r="F322" s="413"/>
      <c r="G322" s="413"/>
      <c r="H322" s="413"/>
      <c r="I322" s="413"/>
      <c r="J322" s="413"/>
      <c r="K322" s="413"/>
      <c r="L322" s="413"/>
      <c r="M322" s="413"/>
      <c r="N322" s="413"/>
      <c r="Q322" s="414"/>
    </row>
    <row r="323" spans="1:17" s="412" customFormat="1" x14ac:dyDescent="0.25">
      <c r="A323" s="411"/>
      <c r="C323" s="413"/>
      <c r="D323" s="413"/>
      <c r="E323" s="413"/>
      <c r="F323" s="413"/>
      <c r="G323" s="413"/>
      <c r="H323" s="413"/>
      <c r="I323" s="413"/>
      <c r="J323" s="413"/>
      <c r="K323" s="413"/>
      <c r="L323" s="413"/>
      <c r="M323" s="413"/>
      <c r="N323" s="413"/>
      <c r="Q323" s="414"/>
    </row>
    <row r="324" spans="1:17" s="412" customFormat="1" x14ac:dyDescent="0.25">
      <c r="A324" s="411"/>
      <c r="C324" s="413"/>
      <c r="D324" s="413"/>
      <c r="E324" s="413"/>
      <c r="F324" s="413"/>
      <c r="G324" s="413"/>
      <c r="H324" s="413"/>
      <c r="I324" s="413"/>
      <c r="J324" s="413"/>
      <c r="K324" s="413"/>
      <c r="L324" s="413"/>
      <c r="M324" s="413"/>
      <c r="N324" s="413"/>
      <c r="Q324" s="414"/>
    </row>
    <row r="325" spans="1:17" s="412" customFormat="1" x14ac:dyDescent="0.25">
      <c r="A325" s="411"/>
      <c r="C325" s="413"/>
      <c r="D325" s="413"/>
      <c r="E325" s="413"/>
      <c r="F325" s="413"/>
      <c r="G325" s="413"/>
      <c r="H325" s="413"/>
      <c r="I325" s="413"/>
      <c r="J325" s="413"/>
      <c r="K325" s="413"/>
      <c r="L325" s="413"/>
      <c r="M325" s="413"/>
      <c r="N325" s="413"/>
      <c r="Q325" s="414"/>
    </row>
    <row r="326" spans="1:17" s="412" customFormat="1" x14ac:dyDescent="0.25">
      <c r="A326" s="411"/>
      <c r="C326" s="413"/>
      <c r="D326" s="413"/>
      <c r="E326" s="413"/>
      <c r="F326" s="413"/>
      <c r="G326" s="413"/>
      <c r="H326" s="413"/>
      <c r="I326" s="413"/>
      <c r="J326" s="413"/>
      <c r="K326" s="413"/>
      <c r="L326" s="413"/>
      <c r="M326" s="413"/>
      <c r="N326" s="413"/>
      <c r="Q326" s="414"/>
    </row>
    <row r="327" spans="1:17" s="412" customFormat="1" x14ac:dyDescent="0.25">
      <c r="A327" s="411"/>
      <c r="C327" s="413"/>
      <c r="D327" s="413"/>
      <c r="E327" s="413"/>
      <c r="F327" s="413"/>
      <c r="G327" s="413"/>
      <c r="H327" s="413"/>
      <c r="I327" s="413"/>
      <c r="J327" s="413"/>
      <c r="K327" s="413"/>
      <c r="L327" s="413"/>
      <c r="M327" s="413"/>
      <c r="N327" s="413"/>
      <c r="Q327" s="414"/>
    </row>
    <row r="328" spans="1:17" s="412" customFormat="1" x14ac:dyDescent="0.25">
      <c r="A328" s="411"/>
      <c r="C328" s="413"/>
      <c r="D328" s="413"/>
      <c r="E328" s="413"/>
      <c r="F328" s="413"/>
      <c r="G328" s="413"/>
      <c r="H328" s="413"/>
      <c r="I328" s="413"/>
      <c r="J328" s="413"/>
      <c r="K328" s="413"/>
      <c r="L328" s="413"/>
      <c r="M328" s="413"/>
      <c r="N328" s="413"/>
      <c r="Q328" s="414"/>
    </row>
    <row r="329" spans="1:17" s="412" customFormat="1" x14ac:dyDescent="0.25">
      <c r="A329" s="411"/>
      <c r="C329" s="413"/>
      <c r="D329" s="413"/>
      <c r="E329" s="413"/>
      <c r="F329" s="413"/>
      <c r="G329" s="413"/>
      <c r="H329" s="413"/>
      <c r="I329" s="413"/>
      <c r="J329" s="413"/>
      <c r="K329" s="413"/>
      <c r="L329" s="413"/>
      <c r="M329" s="413"/>
      <c r="N329" s="413"/>
      <c r="Q329" s="414"/>
    </row>
    <row r="330" spans="1:17" s="412" customFormat="1" x14ac:dyDescent="0.25">
      <c r="A330" s="411"/>
      <c r="C330" s="413"/>
      <c r="D330" s="413"/>
      <c r="E330" s="413"/>
      <c r="F330" s="413"/>
      <c r="G330" s="413"/>
      <c r="H330" s="413"/>
      <c r="I330" s="413"/>
      <c r="J330" s="413"/>
      <c r="K330" s="413"/>
      <c r="L330" s="413"/>
      <c r="M330" s="413"/>
      <c r="N330" s="413"/>
      <c r="Q330" s="414"/>
    </row>
    <row r="331" spans="1:17" s="412" customFormat="1" x14ac:dyDescent="0.25">
      <c r="A331" s="411"/>
      <c r="C331" s="413"/>
      <c r="D331" s="413"/>
      <c r="E331" s="413"/>
      <c r="F331" s="413"/>
      <c r="G331" s="413"/>
      <c r="H331" s="413"/>
      <c r="I331" s="413"/>
      <c r="J331" s="413"/>
      <c r="K331" s="413"/>
      <c r="L331" s="413"/>
      <c r="M331" s="413"/>
      <c r="N331" s="413"/>
      <c r="Q331" s="414"/>
    </row>
    <row r="332" spans="1:17" s="412" customFormat="1" x14ac:dyDescent="0.25">
      <c r="A332" s="411"/>
      <c r="C332" s="413"/>
      <c r="D332" s="413"/>
      <c r="E332" s="413"/>
      <c r="F332" s="413"/>
      <c r="G332" s="413"/>
      <c r="H332" s="413"/>
      <c r="I332" s="413"/>
      <c r="J332" s="413"/>
      <c r="K332" s="413"/>
      <c r="L332" s="413"/>
      <c r="M332" s="413"/>
      <c r="N332" s="413"/>
      <c r="Q332" s="414"/>
    </row>
    <row r="333" spans="1:17" s="412" customFormat="1" x14ac:dyDescent="0.25">
      <c r="A333" s="411"/>
      <c r="C333" s="413"/>
      <c r="D333" s="413"/>
      <c r="E333" s="413"/>
      <c r="F333" s="413"/>
      <c r="G333" s="413"/>
      <c r="H333" s="413"/>
      <c r="I333" s="413"/>
      <c r="J333" s="413"/>
      <c r="K333" s="413"/>
      <c r="L333" s="413"/>
      <c r="M333" s="413"/>
      <c r="N333" s="413"/>
      <c r="Q333" s="414"/>
    </row>
    <row r="334" spans="1:17" s="412" customFormat="1" x14ac:dyDescent="0.25">
      <c r="A334" s="411"/>
      <c r="C334" s="413"/>
      <c r="D334" s="413"/>
      <c r="E334" s="413"/>
      <c r="F334" s="413"/>
      <c r="G334" s="413"/>
      <c r="H334" s="413"/>
      <c r="I334" s="413"/>
      <c r="J334" s="413"/>
      <c r="K334" s="413"/>
      <c r="L334" s="413"/>
      <c r="M334" s="413"/>
      <c r="N334" s="413"/>
      <c r="Q334" s="414"/>
    </row>
    <row r="335" spans="1:17" s="412" customFormat="1" x14ac:dyDescent="0.25">
      <c r="A335" s="411"/>
      <c r="C335" s="413"/>
      <c r="D335" s="413"/>
      <c r="E335" s="413"/>
      <c r="F335" s="413"/>
      <c r="G335" s="413"/>
      <c r="H335" s="413"/>
      <c r="I335" s="413"/>
      <c r="J335" s="413"/>
      <c r="K335" s="413"/>
      <c r="L335" s="413"/>
      <c r="M335" s="413"/>
      <c r="N335" s="413"/>
      <c r="Q335" s="414"/>
    </row>
    <row r="336" spans="1:17" s="412" customFormat="1" x14ac:dyDescent="0.25">
      <c r="A336" s="411"/>
      <c r="C336" s="413"/>
      <c r="D336" s="413"/>
      <c r="E336" s="413"/>
      <c r="F336" s="413"/>
      <c r="G336" s="413"/>
      <c r="H336" s="413"/>
      <c r="I336" s="413"/>
      <c r="J336" s="413"/>
      <c r="K336" s="413"/>
      <c r="L336" s="413"/>
      <c r="M336" s="413"/>
      <c r="N336" s="413"/>
      <c r="Q336" s="414"/>
    </row>
    <row r="337" spans="1:17" s="412" customFormat="1" x14ac:dyDescent="0.25">
      <c r="A337" s="411"/>
      <c r="C337" s="413"/>
      <c r="D337" s="413"/>
      <c r="E337" s="413"/>
      <c r="F337" s="413"/>
      <c r="G337" s="413"/>
      <c r="H337" s="413"/>
      <c r="I337" s="413"/>
      <c r="J337" s="413"/>
      <c r="K337" s="413"/>
      <c r="L337" s="413"/>
      <c r="M337" s="413"/>
      <c r="N337" s="413"/>
      <c r="Q337" s="414"/>
    </row>
    <row r="338" spans="1:17" s="412" customFormat="1" x14ac:dyDescent="0.25">
      <c r="A338" s="411"/>
      <c r="C338" s="413"/>
      <c r="D338" s="413"/>
      <c r="E338" s="413"/>
      <c r="F338" s="413"/>
      <c r="G338" s="413"/>
      <c r="H338" s="413"/>
      <c r="I338" s="413"/>
      <c r="J338" s="413"/>
      <c r="K338" s="413"/>
      <c r="L338" s="413"/>
      <c r="M338" s="413"/>
      <c r="N338" s="413"/>
      <c r="Q338" s="414"/>
    </row>
    <row r="339" spans="1:17" s="412" customFormat="1" x14ac:dyDescent="0.25">
      <c r="A339" s="411"/>
      <c r="C339" s="413"/>
      <c r="D339" s="413"/>
      <c r="E339" s="413"/>
      <c r="F339" s="413"/>
      <c r="G339" s="413"/>
      <c r="H339" s="413"/>
      <c r="I339" s="413"/>
      <c r="J339" s="413"/>
      <c r="K339" s="413"/>
      <c r="L339" s="413"/>
      <c r="M339" s="413"/>
      <c r="N339" s="413"/>
      <c r="Q339" s="414"/>
    </row>
    <row r="340" spans="1:17" s="412" customFormat="1" x14ac:dyDescent="0.25">
      <c r="A340" s="411"/>
      <c r="C340" s="413"/>
      <c r="D340" s="413"/>
      <c r="E340" s="413"/>
      <c r="F340" s="413"/>
      <c r="G340" s="413"/>
      <c r="H340" s="413"/>
      <c r="I340" s="413"/>
      <c r="J340" s="413"/>
      <c r="K340" s="413"/>
      <c r="L340" s="413"/>
      <c r="M340" s="413"/>
      <c r="N340" s="413"/>
      <c r="Q340" s="414"/>
    </row>
    <row r="341" spans="1:17" s="412" customFormat="1" x14ac:dyDescent="0.25">
      <c r="A341" s="411"/>
      <c r="C341" s="413"/>
      <c r="D341" s="413"/>
      <c r="E341" s="413"/>
      <c r="F341" s="413"/>
      <c r="G341" s="413"/>
      <c r="H341" s="413"/>
      <c r="I341" s="413"/>
      <c r="J341" s="413"/>
      <c r="K341" s="413"/>
      <c r="L341" s="413"/>
      <c r="M341" s="413"/>
      <c r="N341" s="413"/>
      <c r="Q341" s="414"/>
    </row>
    <row r="342" spans="1:17" s="412" customFormat="1" x14ac:dyDescent="0.25">
      <c r="A342" s="411"/>
      <c r="C342" s="413"/>
      <c r="D342" s="413"/>
      <c r="E342" s="413"/>
      <c r="F342" s="413"/>
      <c r="G342" s="413"/>
      <c r="H342" s="413"/>
      <c r="I342" s="413"/>
      <c r="J342" s="413"/>
      <c r="K342" s="413"/>
      <c r="L342" s="413"/>
      <c r="M342" s="413"/>
      <c r="N342" s="413"/>
      <c r="Q342" s="414"/>
    </row>
    <row r="343" spans="1:17" s="412" customFormat="1" x14ac:dyDescent="0.25">
      <c r="A343" s="411"/>
      <c r="C343" s="413"/>
      <c r="D343" s="413"/>
      <c r="E343" s="413"/>
      <c r="F343" s="413"/>
      <c r="G343" s="413"/>
      <c r="H343" s="413"/>
      <c r="I343" s="413"/>
      <c r="J343" s="413"/>
      <c r="K343" s="413"/>
      <c r="L343" s="413"/>
      <c r="M343" s="413"/>
      <c r="N343" s="413"/>
      <c r="Q343" s="414"/>
    </row>
    <row r="344" spans="1:17" s="412" customFormat="1" x14ac:dyDescent="0.25">
      <c r="A344" s="411"/>
      <c r="C344" s="413"/>
      <c r="D344" s="413"/>
      <c r="E344" s="413"/>
      <c r="F344" s="413"/>
      <c r="G344" s="413"/>
      <c r="H344" s="413"/>
      <c r="I344" s="413"/>
      <c r="J344" s="413"/>
      <c r="K344" s="413"/>
      <c r="L344" s="413"/>
      <c r="M344" s="413"/>
      <c r="N344" s="413"/>
      <c r="Q344" s="414"/>
    </row>
    <row r="345" spans="1:17" s="412" customFormat="1" x14ac:dyDescent="0.25">
      <c r="A345" s="411"/>
      <c r="C345" s="413"/>
      <c r="D345" s="413"/>
      <c r="E345" s="413"/>
      <c r="F345" s="413"/>
      <c r="G345" s="413"/>
      <c r="H345" s="413"/>
      <c r="I345" s="413"/>
      <c r="J345" s="413"/>
      <c r="K345" s="413"/>
      <c r="L345" s="413"/>
      <c r="M345" s="413"/>
      <c r="N345" s="413"/>
      <c r="Q345" s="414"/>
    </row>
    <row r="346" spans="1:17" s="412" customFormat="1" x14ac:dyDescent="0.25">
      <c r="A346" s="411"/>
      <c r="C346" s="413"/>
      <c r="D346" s="413"/>
      <c r="E346" s="413"/>
      <c r="F346" s="413"/>
      <c r="G346" s="413"/>
      <c r="H346" s="413"/>
      <c r="I346" s="413"/>
      <c r="J346" s="413"/>
      <c r="K346" s="413"/>
      <c r="L346" s="413"/>
      <c r="M346" s="413"/>
      <c r="N346" s="413"/>
      <c r="Q346" s="414"/>
    </row>
    <row r="347" spans="1:17" s="412" customFormat="1" x14ac:dyDescent="0.25">
      <c r="A347" s="411"/>
      <c r="C347" s="413"/>
      <c r="D347" s="413"/>
      <c r="E347" s="413"/>
      <c r="F347" s="413"/>
      <c r="G347" s="413"/>
      <c r="H347" s="413"/>
      <c r="I347" s="413"/>
      <c r="J347" s="413"/>
      <c r="K347" s="413"/>
      <c r="L347" s="413"/>
      <c r="M347" s="413"/>
      <c r="N347" s="413"/>
      <c r="Q347" s="414"/>
    </row>
    <row r="348" spans="1:17" s="412" customFormat="1" x14ac:dyDescent="0.25">
      <c r="A348" s="411"/>
      <c r="C348" s="413"/>
      <c r="D348" s="413"/>
      <c r="E348" s="413"/>
      <c r="F348" s="413"/>
      <c r="G348" s="413"/>
      <c r="H348" s="413"/>
      <c r="I348" s="413"/>
      <c r="J348" s="413"/>
      <c r="K348" s="413"/>
      <c r="L348" s="413"/>
      <c r="M348" s="413"/>
      <c r="N348" s="413"/>
      <c r="Q348" s="414"/>
    </row>
    <row r="349" spans="1:17" s="412" customFormat="1" x14ac:dyDescent="0.25">
      <c r="A349" s="411"/>
      <c r="C349" s="413"/>
      <c r="D349" s="413"/>
      <c r="E349" s="413"/>
      <c r="F349" s="413"/>
      <c r="G349" s="413"/>
      <c r="H349" s="413"/>
      <c r="I349" s="413"/>
      <c r="J349" s="413"/>
      <c r="K349" s="413"/>
      <c r="L349" s="413"/>
      <c r="M349" s="413"/>
      <c r="N349" s="413"/>
      <c r="Q349" s="414"/>
    </row>
    <row r="350" spans="1:17" s="412" customFormat="1" x14ac:dyDescent="0.25">
      <c r="A350" s="411"/>
      <c r="C350" s="413"/>
      <c r="D350" s="413"/>
      <c r="E350" s="413"/>
      <c r="F350" s="413"/>
      <c r="G350" s="413"/>
      <c r="H350" s="413"/>
      <c r="I350" s="413"/>
      <c r="J350" s="413"/>
      <c r="K350" s="413"/>
      <c r="L350" s="413"/>
      <c r="M350" s="413"/>
      <c r="N350" s="413"/>
      <c r="Q350" s="414"/>
    </row>
    <row r="351" spans="1:17" s="412" customFormat="1" x14ac:dyDescent="0.25">
      <c r="A351" s="411"/>
      <c r="C351" s="413"/>
      <c r="D351" s="413"/>
      <c r="E351" s="413"/>
      <c r="F351" s="413"/>
      <c r="G351" s="413"/>
      <c r="H351" s="413"/>
      <c r="I351" s="413"/>
      <c r="J351" s="413"/>
      <c r="K351" s="413"/>
      <c r="L351" s="413"/>
      <c r="M351" s="413"/>
      <c r="N351" s="413"/>
      <c r="Q351" s="414"/>
    </row>
    <row r="352" spans="1:17" s="412" customFormat="1" x14ac:dyDescent="0.25">
      <c r="A352" s="411"/>
      <c r="C352" s="413"/>
      <c r="D352" s="413"/>
      <c r="E352" s="413"/>
      <c r="F352" s="413"/>
      <c r="G352" s="413"/>
      <c r="H352" s="413"/>
      <c r="I352" s="413"/>
      <c r="J352" s="413"/>
      <c r="K352" s="413"/>
      <c r="L352" s="413"/>
      <c r="M352" s="413"/>
      <c r="N352" s="413"/>
      <c r="Q352" s="414"/>
    </row>
    <row r="353" spans="1:17" s="412" customFormat="1" x14ac:dyDescent="0.25">
      <c r="A353" s="411"/>
      <c r="C353" s="413"/>
      <c r="D353" s="413"/>
      <c r="E353" s="413"/>
      <c r="F353" s="413"/>
      <c r="G353" s="413"/>
      <c r="H353" s="413"/>
      <c r="I353" s="413"/>
      <c r="J353" s="413"/>
      <c r="K353" s="413"/>
      <c r="L353" s="413"/>
      <c r="M353" s="413"/>
      <c r="N353" s="413"/>
      <c r="Q353" s="414"/>
    </row>
    <row r="354" spans="1:17" s="412" customFormat="1" x14ac:dyDescent="0.25">
      <c r="A354" s="411"/>
      <c r="C354" s="413"/>
      <c r="D354" s="413"/>
      <c r="E354" s="413"/>
      <c r="F354" s="413"/>
      <c r="G354" s="413"/>
      <c r="H354" s="413"/>
      <c r="I354" s="413"/>
      <c r="J354" s="413"/>
      <c r="K354" s="413"/>
      <c r="L354" s="413"/>
      <c r="M354" s="413"/>
      <c r="N354" s="413"/>
      <c r="Q354" s="414"/>
    </row>
    <row r="355" spans="1:17" s="412" customFormat="1" x14ac:dyDescent="0.25">
      <c r="A355" s="411"/>
      <c r="C355" s="413"/>
      <c r="D355" s="413"/>
      <c r="E355" s="413"/>
      <c r="F355" s="413"/>
      <c r="G355" s="413"/>
      <c r="H355" s="413"/>
      <c r="I355" s="413"/>
      <c r="J355" s="413"/>
      <c r="K355" s="413"/>
      <c r="L355" s="413"/>
      <c r="M355" s="413"/>
      <c r="N355" s="413"/>
      <c r="Q355" s="414"/>
    </row>
    <row r="356" spans="1:17" s="412" customFormat="1" x14ac:dyDescent="0.25">
      <c r="A356" s="411"/>
      <c r="C356" s="413"/>
      <c r="D356" s="413"/>
      <c r="E356" s="413"/>
      <c r="F356" s="413"/>
      <c r="G356" s="413"/>
      <c r="H356" s="413"/>
      <c r="I356" s="413"/>
      <c r="J356" s="413"/>
      <c r="K356" s="413"/>
      <c r="L356" s="413"/>
      <c r="M356" s="413"/>
      <c r="N356" s="413"/>
      <c r="Q356" s="414"/>
    </row>
    <row r="357" spans="1:17" s="412" customFormat="1" x14ac:dyDescent="0.25">
      <c r="A357" s="411"/>
      <c r="C357" s="413"/>
      <c r="D357" s="413"/>
      <c r="E357" s="413"/>
      <c r="F357" s="413"/>
      <c r="G357" s="413"/>
      <c r="H357" s="413"/>
      <c r="I357" s="413"/>
      <c r="J357" s="413"/>
      <c r="K357" s="413"/>
      <c r="L357" s="413"/>
      <c r="M357" s="413"/>
      <c r="N357" s="413"/>
      <c r="Q357" s="414"/>
    </row>
    <row r="358" spans="1:17" s="412" customFormat="1" x14ac:dyDescent="0.25">
      <c r="A358" s="411"/>
      <c r="C358" s="413"/>
      <c r="D358" s="413"/>
      <c r="E358" s="413"/>
      <c r="F358" s="413"/>
      <c r="G358" s="413"/>
      <c r="H358" s="413"/>
      <c r="I358" s="413"/>
      <c r="J358" s="413"/>
      <c r="K358" s="413"/>
      <c r="L358" s="413"/>
      <c r="M358" s="413"/>
      <c r="N358" s="413"/>
      <c r="Q358" s="414"/>
    </row>
    <row r="359" spans="1:17" s="412" customFormat="1" x14ac:dyDescent="0.25">
      <c r="A359" s="411"/>
      <c r="C359" s="413"/>
      <c r="D359" s="413"/>
      <c r="E359" s="413"/>
      <c r="F359" s="413"/>
      <c r="G359" s="413"/>
      <c r="H359" s="413"/>
      <c r="I359" s="413"/>
      <c r="J359" s="413"/>
      <c r="K359" s="413"/>
      <c r="L359" s="413"/>
      <c r="M359" s="413"/>
      <c r="N359" s="413"/>
      <c r="Q359" s="414"/>
    </row>
    <row r="360" spans="1:17" s="412" customFormat="1" x14ac:dyDescent="0.25">
      <c r="A360" s="411"/>
      <c r="C360" s="413"/>
      <c r="D360" s="413"/>
      <c r="E360" s="413"/>
      <c r="F360" s="413"/>
      <c r="G360" s="413"/>
      <c r="H360" s="413"/>
      <c r="I360" s="413"/>
      <c r="J360" s="413"/>
      <c r="K360" s="413"/>
      <c r="L360" s="413"/>
      <c r="M360" s="413"/>
      <c r="N360" s="413"/>
      <c r="Q360" s="414"/>
    </row>
    <row r="361" spans="1:17" s="412" customFormat="1" x14ac:dyDescent="0.25">
      <c r="A361" s="411"/>
      <c r="C361" s="413"/>
      <c r="D361" s="413"/>
      <c r="E361" s="413"/>
      <c r="F361" s="413"/>
      <c r="G361" s="413"/>
      <c r="H361" s="413"/>
      <c r="I361" s="413"/>
      <c r="J361" s="413"/>
      <c r="K361" s="413"/>
      <c r="L361" s="413"/>
      <c r="M361" s="413"/>
      <c r="N361" s="413"/>
      <c r="Q361" s="414"/>
    </row>
    <row r="362" spans="1:17" s="412" customFormat="1" x14ac:dyDescent="0.25">
      <c r="A362" s="411"/>
      <c r="C362" s="413"/>
      <c r="D362" s="413"/>
      <c r="E362" s="413"/>
      <c r="F362" s="413"/>
      <c r="G362" s="413"/>
      <c r="H362" s="413"/>
      <c r="I362" s="413"/>
      <c r="J362" s="413"/>
      <c r="K362" s="413"/>
      <c r="L362" s="413"/>
      <c r="M362" s="413"/>
      <c r="N362" s="413"/>
      <c r="Q362" s="414"/>
    </row>
    <row r="363" spans="1:17" s="412" customFormat="1" x14ac:dyDescent="0.25">
      <c r="A363" s="411"/>
      <c r="C363" s="413"/>
      <c r="D363" s="413"/>
      <c r="E363" s="413"/>
      <c r="F363" s="413"/>
      <c r="G363" s="413"/>
      <c r="H363" s="413"/>
      <c r="I363" s="413"/>
      <c r="J363" s="413"/>
      <c r="K363" s="413"/>
      <c r="L363" s="413"/>
      <c r="M363" s="413"/>
      <c r="N363" s="413"/>
      <c r="Q363" s="414"/>
    </row>
    <row r="364" spans="1:17" s="412" customFormat="1" x14ac:dyDescent="0.25">
      <c r="A364" s="411"/>
      <c r="C364" s="413"/>
      <c r="D364" s="413"/>
      <c r="E364" s="413"/>
      <c r="F364" s="413"/>
      <c r="G364" s="413"/>
      <c r="H364" s="413"/>
      <c r="I364" s="413"/>
      <c r="J364" s="413"/>
      <c r="K364" s="413"/>
      <c r="L364" s="413"/>
      <c r="M364" s="413"/>
      <c r="N364" s="413"/>
      <c r="Q364" s="414"/>
    </row>
    <row r="365" spans="1:17" s="412" customFormat="1" x14ac:dyDescent="0.25">
      <c r="A365" s="411"/>
      <c r="C365" s="413"/>
      <c r="D365" s="413"/>
      <c r="E365" s="413"/>
      <c r="F365" s="413"/>
      <c r="G365" s="413"/>
      <c r="H365" s="413"/>
      <c r="I365" s="413"/>
      <c r="J365" s="413"/>
      <c r="K365" s="413"/>
      <c r="L365" s="413"/>
      <c r="M365" s="413"/>
      <c r="N365" s="413"/>
      <c r="Q365" s="414"/>
    </row>
    <row r="366" spans="1:17" s="412" customFormat="1" x14ac:dyDescent="0.25">
      <c r="A366" s="411"/>
      <c r="C366" s="413"/>
      <c r="D366" s="413"/>
      <c r="E366" s="413"/>
      <c r="F366" s="413"/>
      <c r="G366" s="413"/>
      <c r="H366" s="413"/>
      <c r="I366" s="413"/>
      <c r="J366" s="413"/>
      <c r="K366" s="413"/>
      <c r="L366" s="413"/>
      <c r="M366" s="413"/>
      <c r="N366" s="413"/>
      <c r="Q366" s="414"/>
    </row>
    <row r="367" spans="1:17" s="412" customFormat="1" x14ac:dyDescent="0.25">
      <c r="A367" s="411"/>
      <c r="C367" s="413"/>
      <c r="D367" s="413"/>
      <c r="E367" s="413"/>
      <c r="F367" s="413"/>
      <c r="G367" s="413"/>
      <c r="H367" s="413"/>
      <c r="I367" s="413"/>
      <c r="J367" s="413"/>
      <c r="K367" s="413"/>
      <c r="L367" s="413"/>
      <c r="M367" s="413"/>
      <c r="N367" s="413"/>
      <c r="Q367" s="414"/>
    </row>
    <row r="368" spans="1:17" s="412" customFormat="1" x14ac:dyDescent="0.25">
      <c r="A368" s="411"/>
      <c r="C368" s="413"/>
      <c r="D368" s="413"/>
      <c r="E368" s="413"/>
      <c r="F368" s="413"/>
      <c r="G368" s="413"/>
      <c r="H368" s="413"/>
      <c r="I368" s="413"/>
      <c r="J368" s="413"/>
      <c r="K368" s="413"/>
      <c r="L368" s="413"/>
      <c r="M368" s="413"/>
      <c r="N368" s="413"/>
      <c r="Q368" s="414"/>
    </row>
    <row r="369" spans="1:17" s="412" customFormat="1" x14ac:dyDescent="0.25">
      <c r="A369" s="411"/>
      <c r="C369" s="413"/>
      <c r="D369" s="413"/>
      <c r="E369" s="413"/>
      <c r="F369" s="413"/>
      <c r="G369" s="413"/>
      <c r="H369" s="413"/>
      <c r="I369" s="413"/>
      <c r="J369" s="413"/>
      <c r="K369" s="413"/>
      <c r="L369" s="413"/>
      <c r="M369" s="413"/>
      <c r="N369" s="413"/>
      <c r="Q369" s="414"/>
    </row>
    <row r="370" spans="1:17" s="412" customFormat="1" x14ac:dyDescent="0.25">
      <c r="A370" s="411"/>
      <c r="C370" s="413"/>
      <c r="D370" s="413"/>
      <c r="E370" s="413"/>
      <c r="F370" s="413"/>
      <c r="G370" s="413"/>
      <c r="H370" s="413"/>
      <c r="I370" s="413"/>
      <c r="J370" s="413"/>
      <c r="K370" s="413"/>
      <c r="L370" s="413"/>
      <c r="M370" s="413"/>
      <c r="N370" s="413"/>
      <c r="Q370" s="414"/>
    </row>
    <row r="371" spans="1:17" s="412" customFormat="1" x14ac:dyDescent="0.25">
      <c r="A371" s="411"/>
      <c r="C371" s="413"/>
      <c r="D371" s="413"/>
      <c r="E371" s="413"/>
      <c r="F371" s="413"/>
      <c r="G371" s="413"/>
      <c r="H371" s="413"/>
      <c r="I371" s="413"/>
      <c r="J371" s="413"/>
      <c r="K371" s="413"/>
      <c r="L371" s="413"/>
      <c r="M371" s="413"/>
      <c r="N371" s="413"/>
      <c r="Q371" s="414"/>
    </row>
    <row r="372" spans="1:17" s="412" customFormat="1" x14ac:dyDescent="0.25">
      <c r="A372" s="411"/>
      <c r="C372" s="413"/>
      <c r="D372" s="413"/>
      <c r="E372" s="413"/>
      <c r="F372" s="413"/>
      <c r="G372" s="413"/>
      <c r="H372" s="413"/>
      <c r="I372" s="413"/>
      <c r="J372" s="413"/>
      <c r="K372" s="413"/>
      <c r="L372" s="413"/>
      <c r="M372" s="413"/>
      <c r="N372" s="413"/>
      <c r="Q372" s="414"/>
    </row>
    <row r="373" spans="1:17" s="412" customFormat="1" x14ac:dyDescent="0.25">
      <c r="A373" s="411"/>
      <c r="C373" s="413"/>
      <c r="D373" s="413"/>
      <c r="E373" s="413"/>
      <c r="F373" s="413"/>
      <c r="G373" s="413"/>
      <c r="H373" s="413"/>
      <c r="I373" s="413"/>
      <c r="J373" s="413"/>
      <c r="K373" s="413"/>
      <c r="L373" s="413"/>
      <c r="M373" s="413"/>
      <c r="N373" s="413"/>
      <c r="Q373" s="414"/>
    </row>
    <row r="374" spans="1:17" s="412" customFormat="1" x14ac:dyDescent="0.25">
      <c r="A374" s="411"/>
      <c r="C374" s="413"/>
      <c r="D374" s="413"/>
      <c r="E374" s="413"/>
      <c r="F374" s="413"/>
      <c r="G374" s="413"/>
      <c r="H374" s="413"/>
      <c r="I374" s="413"/>
      <c r="J374" s="413"/>
      <c r="K374" s="413"/>
      <c r="L374" s="413"/>
      <c r="M374" s="413"/>
      <c r="N374" s="413"/>
      <c r="Q374" s="414"/>
    </row>
    <row r="375" spans="1:17" s="412" customFormat="1" x14ac:dyDescent="0.25">
      <c r="A375" s="411"/>
      <c r="C375" s="413"/>
      <c r="D375" s="413"/>
      <c r="E375" s="413"/>
      <c r="F375" s="413"/>
      <c r="G375" s="413"/>
      <c r="H375" s="413"/>
      <c r="I375" s="413"/>
      <c r="J375" s="413"/>
      <c r="K375" s="413"/>
      <c r="L375" s="413"/>
      <c r="M375" s="413"/>
      <c r="N375" s="413"/>
      <c r="Q375" s="414"/>
    </row>
    <row r="376" spans="1:17" s="412" customFormat="1" x14ac:dyDescent="0.25">
      <c r="A376" s="411"/>
      <c r="C376" s="413"/>
      <c r="D376" s="413"/>
      <c r="E376" s="413"/>
      <c r="F376" s="413"/>
      <c r="G376" s="413"/>
      <c r="H376" s="413"/>
      <c r="I376" s="413"/>
      <c r="J376" s="413"/>
      <c r="K376" s="413"/>
      <c r="L376" s="413"/>
      <c r="M376" s="413"/>
      <c r="N376" s="413"/>
      <c r="Q376" s="414"/>
    </row>
    <row r="377" spans="1:17" s="412" customFormat="1" x14ac:dyDescent="0.25">
      <c r="A377" s="411"/>
      <c r="C377" s="413"/>
      <c r="D377" s="413"/>
      <c r="E377" s="413"/>
      <c r="F377" s="413"/>
      <c r="G377" s="413"/>
      <c r="H377" s="413"/>
      <c r="I377" s="413"/>
      <c r="J377" s="413"/>
      <c r="K377" s="413"/>
      <c r="L377" s="413"/>
      <c r="M377" s="413"/>
      <c r="N377" s="413"/>
      <c r="Q377" s="414"/>
    </row>
    <row r="378" spans="1:17" s="412" customFormat="1" x14ac:dyDescent="0.25">
      <c r="A378" s="411"/>
      <c r="C378" s="413"/>
      <c r="D378" s="413"/>
      <c r="E378" s="413"/>
      <c r="F378" s="413"/>
      <c r="G378" s="413"/>
      <c r="H378" s="413"/>
      <c r="I378" s="413"/>
      <c r="J378" s="413"/>
      <c r="K378" s="413"/>
      <c r="L378" s="413"/>
      <c r="M378" s="413"/>
      <c r="N378" s="413"/>
      <c r="Q378" s="414"/>
    </row>
    <row r="379" spans="1:17" s="412" customFormat="1" x14ac:dyDescent="0.25">
      <c r="A379" s="411"/>
      <c r="C379" s="413"/>
      <c r="D379" s="413"/>
      <c r="E379" s="413"/>
      <c r="F379" s="413"/>
      <c r="G379" s="413"/>
      <c r="H379" s="413"/>
      <c r="I379" s="413"/>
      <c r="J379" s="413"/>
      <c r="K379" s="413"/>
      <c r="L379" s="413"/>
      <c r="M379" s="413"/>
      <c r="N379" s="413"/>
      <c r="Q379" s="414"/>
    </row>
    <row r="380" spans="1:17" s="412" customFormat="1" x14ac:dyDescent="0.25">
      <c r="A380" s="411"/>
      <c r="C380" s="413"/>
      <c r="D380" s="413"/>
      <c r="E380" s="413"/>
      <c r="F380" s="413"/>
      <c r="G380" s="413"/>
      <c r="H380" s="413"/>
      <c r="I380" s="413"/>
      <c r="J380" s="413"/>
      <c r="K380" s="413"/>
      <c r="L380" s="413"/>
      <c r="M380" s="413"/>
      <c r="N380" s="413"/>
      <c r="Q380" s="414"/>
    </row>
    <row r="381" spans="1:17" s="412" customFormat="1" x14ac:dyDescent="0.25">
      <c r="A381" s="411"/>
      <c r="C381" s="413"/>
      <c r="D381" s="413"/>
      <c r="E381" s="413"/>
      <c r="F381" s="413"/>
      <c r="G381" s="413"/>
      <c r="H381" s="413"/>
      <c r="I381" s="413"/>
      <c r="J381" s="413"/>
      <c r="K381" s="413"/>
      <c r="L381" s="413"/>
      <c r="M381" s="413"/>
      <c r="N381" s="413"/>
      <c r="Q381" s="414"/>
    </row>
    <row r="382" spans="1:17" s="412" customFormat="1" x14ac:dyDescent="0.25">
      <c r="A382" s="411"/>
      <c r="C382" s="413"/>
      <c r="D382" s="413"/>
      <c r="E382" s="413"/>
      <c r="F382" s="413"/>
      <c r="G382" s="413"/>
      <c r="H382" s="413"/>
      <c r="I382" s="413"/>
      <c r="J382" s="413"/>
      <c r="K382" s="413"/>
      <c r="L382" s="413"/>
      <c r="M382" s="413"/>
      <c r="N382" s="413"/>
      <c r="Q382" s="414"/>
    </row>
    <row r="383" spans="1:17" s="412" customFormat="1" x14ac:dyDescent="0.25">
      <c r="A383" s="411"/>
      <c r="C383" s="413"/>
      <c r="D383" s="413"/>
      <c r="E383" s="413"/>
      <c r="F383" s="413"/>
      <c r="G383" s="413"/>
      <c r="H383" s="413"/>
      <c r="I383" s="413"/>
      <c r="J383" s="413"/>
      <c r="K383" s="413"/>
      <c r="L383" s="413"/>
      <c r="M383" s="413"/>
      <c r="N383" s="413"/>
      <c r="Q383" s="414"/>
    </row>
    <row r="384" spans="1:17" s="412" customFormat="1" x14ac:dyDescent="0.25">
      <c r="A384" s="411"/>
      <c r="C384" s="413"/>
      <c r="D384" s="413"/>
      <c r="E384" s="413"/>
      <c r="F384" s="413"/>
      <c r="G384" s="413"/>
      <c r="H384" s="413"/>
      <c r="I384" s="413"/>
      <c r="J384" s="413"/>
      <c r="K384" s="413"/>
      <c r="L384" s="413"/>
      <c r="M384" s="413"/>
      <c r="N384" s="413"/>
      <c r="Q384" s="414"/>
    </row>
    <row r="385" spans="1:17" s="412" customFormat="1" x14ac:dyDescent="0.25">
      <c r="A385" s="411"/>
      <c r="C385" s="413"/>
      <c r="D385" s="413"/>
      <c r="E385" s="413"/>
      <c r="F385" s="413"/>
      <c r="G385" s="413"/>
      <c r="H385" s="413"/>
      <c r="I385" s="413"/>
      <c r="J385" s="413"/>
      <c r="K385" s="413"/>
      <c r="L385" s="413"/>
      <c r="M385" s="413"/>
      <c r="N385" s="413"/>
      <c r="Q385" s="414"/>
    </row>
    <row r="386" spans="1:17" s="412" customFormat="1" x14ac:dyDescent="0.25">
      <c r="A386" s="411"/>
      <c r="C386" s="413"/>
      <c r="D386" s="413"/>
      <c r="E386" s="413"/>
      <c r="F386" s="413"/>
      <c r="G386" s="413"/>
      <c r="H386" s="413"/>
      <c r="I386" s="413"/>
      <c r="J386" s="413"/>
      <c r="K386" s="413"/>
      <c r="L386" s="413"/>
      <c r="M386" s="413"/>
      <c r="N386" s="413"/>
      <c r="Q386" s="414"/>
    </row>
    <row r="387" spans="1:17" s="412" customFormat="1" x14ac:dyDescent="0.25">
      <c r="A387" s="411"/>
      <c r="C387" s="413"/>
      <c r="D387" s="413"/>
      <c r="E387" s="413"/>
      <c r="F387" s="413"/>
      <c r="G387" s="413"/>
      <c r="H387" s="413"/>
      <c r="I387" s="413"/>
      <c r="J387" s="413"/>
      <c r="K387" s="413"/>
      <c r="L387" s="413"/>
      <c r="M387" s="413"/>
      <c r="N387" s="413"/>
      <c r="Q387" s="414"/>
    </row>
    <row r="388" spans="1:17" s="412" customFormat="1" x14ac:dyDescent="0.25">
      <c r="A388" s="411"/>
      <c r="C388" s="413"/>
      <c r="D388" s="413"/>
      <c r="E388" s="413"/>
      <c r="F388" s="413"/>
      <c r="G388" s="413"/>
      <c r="H388" s="413"/>
      <c r="I388" s="413"/>
      <c r="J388" s="413"/>
      <c r="K388" s="413"/>
      <c r="L388" s="413"/>
      <c r="M388" s="413"/>
      <c r="N388" s="413"/>
      <c r="Q388" s="414"/>
    </row>
    <row r="389" spans="1:17" s="412" customFormat="1" x14ac:dyDescent="0.25">
      <c r="A389" s="411"/>
      <c r="C389" s="413"/>
      <c r="D389" s="413"/>
      <c r="E389" s="413"/>
      <c r="F389" s="413"/>
      <c r="G389" s="413"/>
      <c r="H389" s="413"/>
      <c r="I389" s="413"/>
      <c r="J389" s="413"/>
      <c r="K389" s="413"/>
      <c r="L389" s="413"/>
      <c r="M389" s="413"/>
      <c r="N389" s="413"/>
      <c r="Q389" s="414"/>
    </row>
    <row r="390" spans="1:17" s="412" customFormat="1" x14ac:dyDescent="0.25">
      <c r="A390" s="411"/>
      <c r="C390" s="413"/>
      <c r="D390" s="413"/>
      <c r="E390" s="413"/>
      <c r="F390" s="413"/>
      <c r="G390" s="413"/>
      <c r="H390" s="413"/>
      <c r="I390" s="413"/>
      <c r="J390" s="413"/>
      <c r="K390" s="413"/>
      <c r="L390" s="413"/>
      <c r="M390" s="413"/>
      <c r="N390" s="413"/>
      <c r="Q390" s="414"/>
    </row>
    <row r="391" spans="1:17" s="412" customFormat="1" x14ac:dyDescent="0.25">
      <c r="A391" s="411"/>
      <c r="C391" s="413"/>
      <c r="D391" s="413"/>
      <c r="E391" s="413"/>
      <c r="F391" s="413"/>
      <c r="G391" s="413"/>
      <c r="H391" s="413"/>
      <c r="I391" s="413"/>
      <c r="J391" s="413"/>
      <c r="K391" s="413"/>
      <c r="L391" s="413"/>
      <c r="M391" s="413"/>
      <c r="N391" s="413"/>
      <c r="Q391" s="414"/>
    </row>
    <row r="392" spans="1:17" s="412" customFormat="1" x14ac:dyDescent="0.25">
      <c r="A392" s="411"/>
      <c r="C392" s="413"/>
      <c r="D392" s="413"/>
      <c r="E392" s="413"/>
      <c r="F392" s="413"/>
      <c r="G392" s="413"/>
      <c r="H392" s="413"/>
      <c r="I392" s="413"/>
      <c r="J392" s="413"/>
      <c r="K392" s="413"/>
      <c r="L392" s="413"/>
      <c r="M392" s="413"/>
      <c r="N392" s="413"/>
      <c r="Q392" s="414"/>
    </row>
    <row r="393" spans="1:17" s="412" customFormat="1" x14ac:dyDescent="0.25">
      <c r="A393" s="411"/>
      <c r="C393" s="413"/>
      <c r="D393" s="413"/>
      <c r="E393" s="413"/>
      <c r="F393" s="413"/>
      <c r="G393" s="413"/>
      <c r="H393" s="413"/>
      <c r="I393" s="413"/>
      <c r="J393" s="413"/>
      <c r="K393" s="413"/>
      <c r="L393" s="413"/>
      <c r="M393" s="413"/>
      <c r="N393" s="413"/>
      <c r="Q393" s="414"/>
    </row>
    <row r="394" spans="1:17" s="412" customFormat="1" x14ac:dyDescent="0.25">
      <c r="A394" s="411"/>
      <c r="C394" s="413"/>
      <c r="D394" s="413"/>
      <c r="E394" s="413"/>
      <c r="F394" s="413"/>
      <c r="G394" s="413"/>
      <c r="H394" s="413"/>
      <c r="I394" s="413"/>
      <c r="J394" s="413"/>
      <c r="K394" s="413"/>
      <c r="L394" s="413"/>
      <c r="M394" s="413"/>
      <c r="N394" s="413"/>
      <c r="Q394" s="414"/>
    </row>
    <row r="395" spans="1:17" s="412" customFormat="1" x14ac:dyDescent="0.25">
      <c r="A395" s="411"/>
      <c r="C395" s="413"/>
      <c r="D395" s="413"/>
      <c r="E395" s="413"/>
      <c r="F395" s="413"/>
      <c r="G395" s="413"/>
      <c r="H395" s="413"/>
      <c r="I395" s="413"/>
      <c r="J395" s="413"/>
      <c r="K395" s="413"/>
      <c r="L395" s="413"/>
      <c r="M395" s="413"/>
      <c r="N395" s="413"/>
      <c r="Q395" s="414"/>
    </row>
    <row r="396" spans="1:17" s="412" customFormat="1" x14ac:dyDescent="0.25">
      <c r="A396" s="411"/>
      <c r="C396" s="413"/>
      <c r="D396" s="413"/>
      <c r="E396" s="413"/>
      <c r="F396" s="413"/>
      <c r="G396" s="413"/>
      <c r="H396" s="413"/>
      <c r="I396" s="413"/>
      <c r="J396" s="413"/>
      <c r="K396" s="413"/>
      <c r="L396" s="413"/>
      <c r="M396" s="413"/>
      <c r="N396" s="413"/>
      <c r="Q396" s="414"/>
    </row>
    <row r="397" spans="1:17" s="412" customFormat="1" x14ac:dyDescent="0.25">
      <c r="A397" s="411"/>
      <c r="C397" s="413"/>
      <c r="D397" s="413"/>
      <c r="E397" s="413"/>
      <c r="F397" s="413"/>
      <c r="G397" s="413"/>
      <c r="H397" s="413"/>
      <c r="I397" s="413"/>
      <c r="J397" s="413"/>
      <c r="K397" s="413"/>
      <c r="L397" s="413"/>
      <c r="M397" s="413"/>
      <c r="N397" s="413"/>
      <c r="Q397" s="414"/>
    </row>
    <row r="398" spans="1:17" s="412" customFormat="1" x14ac:dyDescent="0.25">
      <c r="A398" s="411"/>
      <c r="C398" s="413"/>
      <c r="D398" s="413"/>
      <c r="E398" s="413"/>
      <c r="F398" s="413"/>
      <c r="G398" s="413"/>
      <c r="H398" s="413"/>
      <c r="I398" s="413"/>
      <c r="J398" s="413"/>
      <c r="K398" s="413"/>
      <c r="L398" s="413"/>
      <c r="M398" s="413"/>
      <c r="N398" s="413"/>
      <c r="Q398" s="414"/>
    </row>
    <row r="399" spans="1:17" s="412" customFormat="1" x14ac:dyDescent="0.25">
      <c r="A399" s="411"/>
      <c r="C399" s="413"/>
      <c r="D399" s="413"/>
      <c r="E399" s="413"/>
      <c r="F399" s="413"/>
      <c r="G399" s="413"/>
      <c r="H399" s="413"/>
      <c r="I399" s="413"/>
      <c r="J399" s="413"/>
      <c r="K399" s="413"/>
      <c r="L399" s="413"/>
      <c r="M399" s="413"/>
      <c r="N399" s="413"/>
      <c r="Q399" s="414"/>
    </row>
    <row r="400" spans="1:17" s="412" customFormat="1" x14ac:dyDescent="0.25">
      <c r="A400" s="411"/>
      <c r="C400" s="413"/>
      <c r="D400" s="413"/>
      <c r="E400" s="413"/>
      <c r="F400" s="413"/>
      <c r="G400" s="413"/>
      <c r="H400" s="413"/>
      <c r="I400" s="413"/>
      <c r="J400" s="413"/>
      <c r="K400" s="413"/>
      <c r="L400" s="413"/>
      <c r="M400" s="413"/>
      <c r="N400" s="413"/>
      <c r="Q400" s="414"/>
    </row>
    <row r="401" spans="1:17" s="412" customFormat="1" x14ac:dyDescent="0.25">
      <c r="A401" s="411"/>
      <c r="C401" s="413"/>
      <c r="D401" s="413"/>
      <c r="E401" s="413"/>
      <c r="F401" s="413"/>
      <c r="G401" s="413"/>
      <c r="H401" s="413"/>
      <c r="I401" s="413"/>
      <c r="J401" s="413"/>
      <c r="K401" s="413"/>
      <c r="L401" s="413"/>
      <c r="M401" s="413"/>
      <c r="N401" s="413"/>
      <c r="Q401" s="414"/>
    </row>
    <row r="402" spans="1:17" s="412" customFormat="1" x14ac:dyDescent="0.25">
      <c r="A402" s="411"/>
      <c r="C402" s="413"/>
      <c r="D402" s="413"/>
      <c r="E402" s="413"/>
      <c r="F402" s="413"/>
      <c r="G402" s="413"/>
      <c r="H402" s="413"/>
      <c r="I402" s="413"/>
      <c r="J402" s="413"/>
      <c r="K402" s="413"/>
      <c r="L402" s="413"/>
      <c r="M402" s="413"/>
      <c r="N402" s="413"/>
      <c r="Q402" s="414"/>
    </row>
    <row r="403" spans="1:17" s="412" customFormat="1" x14ac:dyDescent="0.25">
      <c r="A403" s="411"/>
      <c r="C403" s="413"/>
      <c r="D403" s="413"/>
      <c r="E403" s="413"/>
      <c r="F403" s="413"/>
      <c r="G403" s="413"/>
      <c r="H403" s="413"/>
      <c r="I403" s="413"/>
      <c r="J403" s="413"/>
      <c r="K403" s="413"/>
      <c r="L403" s="413"/>
      <c r="M403" s="413"/>
      <c r="N403" s="413"/>
      <c r="Q403" s="414"/>
    </row>
    <row r="404" spans="1:17" s="412" customFormat="1" x14ac:dyDescent="0.25">
      <c r="A404" s="411"/>
      <c r="C404" s="413"/>
      <c r="D404" s="413"/>
      <c r="E404" s="413"/>
      <c r="F404" s="413"/>
      <c r="G404" s="413"/>
      <c r="H404" s="413"/>
      <c r="I404" s="413"/>
      <c r="J404" s="413"/>
      <c r="K404" s="413"/>
      <c r="L404" s="413"/>
      <c r="M404" s="413"/>
      <c r="N404" s="413"/>
      <c r="Q404" s="414"/>
    </row>
    <row r="405" spans="1:17" s="412" customFormat="1" x14ac:dyDescent="0.25">
      <c r="A405" s="411"/>
      <c r="C405" s="413"/>
      <c r="D405" s="413"/>
      <c r="E405" s="413"/>
      <c r="F405" s="413"/>
      <c r="G405" s="413"/>
      <c r="H405" s="413"/>
      <c r="I405" s="413"/>
      <c r="J405" s="413"/>
      <c r="K405" s="413"/>
      <c r="L405" s="413"/>
      <c r="M405" s="413"/>
      <c r="N405" s="413"/>
      <c r="Q405" s="414"/>
    </row>
    <row r="406" spans="1:17" s="412" customFormat="1" x14ac:dyDescent="0.25">
      <c r="A406" s="411"/>
      <c r="C406" s="413"/>
      <c r="D406" s="413"/>
      <c r="E406" s="413"/>
      <c r="F406" s="413"/>
      <c r="G406" s="413"/>
      <c r="H406" s="413"/>
      <c r="I406" s="413"/>
      <c r="J406" s="413"/>
      <c r="K406" s="413"/>
      <c r="L406" s="413"/>
      <c r="M406" s="413"/>
      <c r="N406" s="413"/>
      <c r="Q406" s="414"/>
    </row>
    <row r="407" spans="1:17" s="412" customFormat="1" x14ac:dyDescent="0.25">
      <c r="A407" s="411"/>
      <c r="C407" s="413"/>
      <c r="D407" s="413"/>
      <c r="E407" s="413"/>
      <c r="F407" s="413"/>
      <c r="G407" s="413"/>
      <c r="H407" s="413"/>
      <c r="I407" s="413"/>
      <c r="J407" s="413"/>
      <c r="K407" s="413"/>
      <c r="L407" s="413"/>
      <c r="M407" s="413"/>
      <c r="N407" s="413"/>
      <c r="Q407" s="414"/>
    </row>
    <row r="408" spans="1:17" s="412" customFormat="1" x14ac:dyDescent="0.25">
      <c r="A408" s="411"/>
      <c r="C408" s="413"/>
      <c r="D408" s="413"/>
      <c r="E408" s="413"/>
      <c r="F408" s="413"/>
      <c r="G408" s="413"/>
      <c r="H408" s="413"/>
      <c r="I408" s="413"/>
      <c r="J408" s="413"/>
      <c r="K408" s="413"/>
      <c r="L408" s="413"/>
      <c r="M408" s="413"/>
      <c r="N408" s="413"/>
      <c r="Q408" s="414"/>
    </row>
    <row r="409" spans="1:17" s="412" customFormat="1" x14ac:dyDescent="0.25">
      <c r="A409" s="411"/>
      <c r="C409" s="413"/>
      <c r="D409" s="413"/>
      <c r="E409" s="413"/>
      <c r="F409" s="413"/>
      <c r="G409" s="413"/>
      <c r="H409" s="413"/>
      <c r="I409" s="413"/>
      <c r="J409" s="413"/>
      <c r="K409" s="413"/>
      <c r="L409" s="413"/>
      <c r="M409" s="413"/>
      <c r="N409" s="413"/>
      <c r="Q409" s="414"/>
    </row>
    <row r="410" spans="1:17" s="412" customFormat="1" x14ac:dyDescent="0.25">
      <c r="A410" s="411"/>
      <c r="C410" s="413"/>
      <c r="D410" s="413"/>
      <c r="E410" s="413"/>
      <c r="F410" s="413"/>
      <c r="G410" s="413"/>
      <c r="H410" s="413"/>
      <c r="I410" s="413"/>
      <c r="J410" s="413"/>
      <c r="K410" s="413"/>
      <c r="L410" s="413"/>
      <c r="M410" s="413"/>
      <c r="N410" s="413"/>
      <c r="Q410" s="414"/>
    </row>
    <row r="411" spans="1:17" s="412" customFormat="1" x14ac:dyDescent="0.25">
      <c r="A411" s="411"/>
      <c r="C411" s="413"/>
      <c r="D411" s="413"/>
      <c r="E411" s="413"/>
      <c r="F411" s="413"/>
      <c r="G411" s="413"/>
      <c r="H411" s="413"/>
      <c r="I411" s="413"/>
      <c r="J411" s="413"/>
      <c r="K411" s="413"/>
      <c r="L411" s="413"/>
      <c r="M411" s="413"/>
      <c r="N411" s="413"/>
      <c r="Q411" s="414"/>
    </row>
    <row r="412" spans="1:17" s="412" customFormat="1" x14ac:dyDescent="0.25">
      <c r="A412" s="411"/>
      <c r="C412" s="413"/>
      <c r="D412" s="413"/>
      <c r="E412" s="413"/>
      <c r="F412" s="413"/>
      <c r="G412" s="413"/>
      <c r="H412" s="413"/>
      <c r="I412" s="413"/>
      <c r="J412" s="413"/>
      <c r="K412" s="413"/>
      <c r="L412" s="413"/>
      <c r="M412" s="413"/>
      <c r="N412" s="413"/>
      <c r="Q412" s="414"/>
    </row>
    <row r="413" spans="1:17" s="412" customFormat="1" x14ac:dyDescent="0.25">
      <c r="A413" s="411"/>
      <c r="C413" s="413"/>
      <c r="D413" s="413"/>
      <c r="E413" s="413"/>
      <c r="F413" s="413"/>
      <c r="G413" s="413"/>
      <c r="H413" s="413"/>
      <c r="I413" s="413"/>
      <c r="J413" s="413"/>
      <c r="K413" s="413"/>
      <c r="L413" s="413"/>
      <c r="M413" s="413"/>
      <c r="N413" s="413"/>
      <c r="Q413" s="414"/>
    </row>
    <row r="414" spans="1:17" s="412" customFormat="1" x14ac:dyDescent="0.25">
      <c r="A414" s="411"/>
      <c r="C414" s="413"/>
      <c r="D414" s="413"/>
      <c r="E414" s="413"/>
      <c r="F414" s="413"/>
      <c r="G414" s="413"/>
      <c r="H414" s="413"/>
      <c r="I414" s="413"/>
      <c r="J414" s="413"/>
      <c r="K414" s="413"/>
      <c r="L414" s="413"/>
      <c r="M414" s="413"/>
      <c r="N414" s="413"/>
      <c r="Q414" s="414"/>
    </row>
    <row r="415" spans="1:17" s="412" customFormat="1" x14ac:dyDescent="0.25">
      <c r="A415" s="411"/>
      <c r="C415" s="413"/>
      <c r="D415" s="413"/>
      <c r="E415" s="413"/>
      <c r="F415" s="413"/>
      <c r="G415" s="413"/>
      <c r="H415" s="413"/>
      <c r="I415" s="413"/>
      <c r="J415" s="413"/>
      <c r="K415" s="413"/>
      <c r="L415" s="413"/>
      <c r="M415" s="413"/>
      <c r="N415" s="413"/>
      <c r="Q415" s="414"/>
    </row>
    <row r="416" spans="1:17" s="412" customFormat="1" x14ac:dyDescent="0.25">
      <c r="A416" s="411"/>
      <c r="C416" s="413"/>
      <c r="D416" s="413"/>
      <c r="E416" s="413"/>
      <c r="F416" s="413"/>
      <c r="G416" s="413"/>
      <c r="H416" s="413"/>
      <c r="I416" s="413"/>
      <c r="J416" s="413"/>
      <c r="K416" s="413"/>
      <c r="L416" s="413"/>
      <c r="M416" s="413"/>
      <c r="N416" s="413"/>
      <c r="Q416" s="414"/>
    </row>
    <row r="417" spans="1:17" s="412" customFormat="1" x14ac:dyDescent="0.25">
      <c r="A417" s="411"/>
      <c r="C417" s="413"/>
      <c r="D417" s="413"/>
      <c r="E417" s="413"/>
      <c r="F417" s="413"/>
      <c r="G417" s="413"/>
      <c r="H417" s="413"/>
      <c r="I417" s="413"/>
      <c r="J417" s="413"/>
      <c r="K417" s="413"/>
      <c r="L417" s="413"/>
      <c r="M417" s="413"/>
      <c r="N417" s="413"/>
      <c r="Q417" s="414"/>
    </row>
    <row r="418" spans="1:17" s="412" customFormat="1" x14ac:dyDescent="0.25">
      <c r="A418" s="411"/>
      <c r="C418" s="413"/>
      <c r="D418" s="413"/>
      <c r="E418" s="413"/>
      <c r="F418" s="413"/>
      <c r="G418" s="413"/>
      <c r="H418" s="413"/>
      <c r="I418" s="413"/>
      <c r="J418" s="413"/>
      <c r="K418" s="413"/>
      <c r="L418" s="413"/>
      <c r="M418" s="413"/>
      <c r="N418" s="413"/>
      <c r="Q418" s="414"/>
    </row>
    <row r="419" spans="1:17" s="412" customFormat="1" x14ac:dyDescent="0.25">
      <c r="A419" s="411"/>
      <c r="C419" s="413"/>
      <c r="D419" s="413"/>
      <c r="E419" s="413"/>
      <c r="F419" s="413"/>
      <c r="G419" s="413"/>
      <c r="H419" s="413"/>
      <c r="I419" s="413"/>
      <c r="J419" s="413"/>
      <c r="K419" s="413"/>
      <c r="L419" s="413"/>
      <c r="M419" s="413"/>
      <c r="N419" s="413"/>
      <c r="Q419" s="414"/>
    </row>
    <row r="420" spans="1:17" s="412" customFormat="1" x14ac:dyDescent="0.25">
      <c r="A420" s="411"/>
      <c r="C420" s="413"/>
      <c r="D420" s="413"/>
      <c r="E420" s="413"/>
      <c r="F420" s="413"/>
      <c r="G420" s="413"/>
      <c r="H420" s="413"/>
      <c r="I420" s="413"/>
      <c r="J420" s="413"/>
      <c r="K420" s="413"/>
      <c r="L420" s="413"/>
      <c r="M420" s="413"/>
      <c r="N420" s="413"/>
      <c r="Q420" s="414"/>
    </row>
    <row r="421" spans="1:17" s="412" customFormat="1" x14ac:dyDescent="0.25">
      <c r="A421" s="411"/>
      <c r="C421" s="413"/>
      <c r="D421" s="413"/>
      <c r="E421" s="413"/>
      <c r="F421" s="413"/>
      <c r="G421" s="413"/>
      <c r="H421" s="413"/>
      <c r="I421" s="413"/>
      <c r="J421" s="413"/>
      <c r="K421" s="413"/>
      <c r="L421" s="413"/>
      <c r="M421" s="413"/>
      <c r="N421" s="413"/>
      <c r="Q421" s="414"/>
    </row>
    <row r="422" spans="1:17" s="412" customFormat="1" x14ac:dyDescent="0.25">
      <c r="A422" s="411"/>
      <c r="C422" s="413"/>
      <c r="D422" s="413"/>
      <c r="E422" s="413"/>
      <c r="F422" s="413"/>
      <c r="G422" s="413"/>
      <c r="H422" s="413"/>
      <c r="I422" s="413"/>
      <c r="J422" s="413"/>
      <c r="K422" s="413"/>
      <c r="L422" s="413"/>
      <c r="M422" s="413"/>
      <c r="N422" s="413"/>
      <c r="Q422" s="414"/>
    </row>
    <row r="423" spans="1:17" s="412" customFormat="1" x14ac:dyDescent="0.25">
      <c r="A423" s="411"/>
      <c r="C423" s="413"/>
      <c r="D423" s="413"/>
      <c r="E423" s="413"/>
      <c r="F423" s="413"/>
      <c r="G423" s="413"/>
      <c r="H423" s="413"/>
      <c r="I423" s="413"/>
      <c r="J423" s="413"/>
      <c r="K423" s="413"/>
      <c r="L423" s="413"/>
      <c r="M423" s="413"/>
      <c r="N423" s="413"/>
      <c r="Q423" s="414"/>
    </row>
    <row r="424" spans="1:17" s="412" customFormat="1" x14ac:dyDescent="0.25">
      <c r="A424" s="411"/>
      <c r="C424" s="413"/>
      <c r="D424" s="413"/>
      <c r="E424" s="413"/>
      <c r="F424" s="413"/>
      <c r="G424" s="413"/>
      <c r="H424" s="413"/>
      <c r="I424" s="413"/>
      <c r="J424" s="413"/>
      <c r="K424" s="413"/>
      <c r="L424" s="413"/>
      <c r="M424" s="413"/>
      <c r="N424" s="413"/>
      <c r="Q424" s="414"/>
    </row>
    <row r="425" spans="1:17" s="412" customFormat="1" x14ac:dyDescent="0.25">
      <c r="A425" s="411"/>
      <c r="C425" s="413"/>
      <c r="D425" s="413"/>
      <c r="E425" s="413"/>
      <c r="F425" s="413"/>
      <c r="G425" s="413"/>
      <c r="H425" s="413"/>
      <c r="I425" s="413"/>
      <c r="J425" s="413"/>
      <c r="K425" s="413"/>
      <c r="L425" s="413"/>
      <c r="M425" s="413"/>
      <c r="N425" s="413"/>
      <c r="Q425" s="414"/>
    </row>
    <row r="426" spans="1:17" s="412" customFormat="1" x14ac:dyDescent="0.25">
      <c r="A426" s="411"/>
      <c r="C426" s="413"/>
      <c r="D426" s="413"/>
      <c r="E426" s="413"/>
      <c r="F426" s="413"/>
      <c r="G426" s="413"/>
      <c r="H426" s="413"/>
      <c r="I426" s="413"/>
      <c r="J426" s="413"/>
      <c r="K426" s="413"/>
      <c r="L426" s="413"/>
      <c r="M426" s="413"/>
      <c r="N426" s="413"/>
      <c r="Q426" s="414"/>
    </row>
    <row r="427" spans="1:17" s="412" customFormat="1" x14ac:dyDescent="0.25">
      <c r="A427" s="411"/>
      <c r="C427" s="413"/>
      <c r="D427" s="413"/>
      <c r="E427" s="413"/>
      <c r="F427" s="413"/>
      <c r="G427" s="413"/>
      <c r="H427" s="413"/>
      <c r="I427" s="413"/>
      <c r="J427" s="413"/>
      <c r="K427" s="413"/>
      <c r="L427" s="413"/>
      <c r="M427" s="413"/>
      <c r="N427" s="413"/>
      <c r="Q427" s="414"/>
    </row>
    <row r="428" spans="1:17" s="412" customFormat="1" x14ac:dyDescent="0.25">
      <c r="A428" s="411"/>
      <c r="C428" s="413"/>
      <c r="D428" s="413"/>
      <c r="E428" s="413"/>
      <c r="F428" s="413"/>
      <c r="G428" s="413"/>
      <c r="H428" s="413"/>
      <c r="I428" s="413"/>
      <c r="J428" s="413"/>
      <c r="K428" s="413"/>
      <c r="L428" s="413"/>
      <c r="M428" s="413"/>
      <c r="N428" s="413"/>
      <c r="Q428" s="414"/>
    </row>
    <row r="429" spans="1:17" s="412" customFormat="1" x14ac:dyDescent="0.25">
      <c r="A429" s="411"/>
      <c r="C429" s="413"/>
      <c r="D429" s="413"/>
      <c r="E429" s="413"/>
      <c r="F429" s="413"/>
      <c r="G429" s="413"/>
      <c r="H429" s="413"/>
      <c r="I429" s="413"/>
      <c r="J429" s="413"/>
      <c r="K429" s="413"/>
      <c r="L429" s="413"/>
      <c r="M429" s="413"/>
      <c r="N429" s="413"/>
      <c r="Q429" s="414"/>
    </row>
    <row r="430" spans="1:17" s="412" customFormat="1" x14ac:dyDescent="0.25">
      <c r="A430" s="411"/>
      <c r="C430" s="413"/>
      <c r="D430" s="413"/>
      <c r="E430" s="413"/>
      <c r="F430" s="413"/>
      <c r="G430" s="413"/>
      <c r="H430" s="413"/>
      <c r="I430" s="413"/>
      <c r="J430" s="413"/>
      <c r="K430" s="413"/>
      <c r="L430" s="413"/>
      <c r="M430" s="413"/>
      <c r="N430" s="413"/>
      <c r="Q430" s="414"/>
    </row>
    <row r="431" spans="1:17" s="412" customFormat="1" x14ac:dyDescent="0.25">
      <c r="A431" s="411"/>
      <c r="C431" s="413"/>
      <c r="D431" s="413"/>
      <c r="E431" s="413"/>
      <c r="F431" s="413"/>
      <c r="G431" s="413"/>
      <c r="H431" s="413"/>
      <c r="I431" s="413"/>
      <c r="J431" s="413"/>
      <c r="K431" s="413"/>
      <c r="L431" s="413"/>
      <c r="M431" s="413"/>
      <c r="N431" s="413"/>
      <c r="Q431" s="414"/>
    </row>
    <row r="432" spans="1:17" s="412" customFormat="1" x14ac:dyDescent="0.25">
      <c r="A432" s="411"/>
      <c r="C432" s="413"/>
      <c r="D432" s="413"/>
      <c r="E432" s="413"/>
      <c r="F432" s="413"/>
      <c r="G432" s="413"/>
      <c r="H432" s="413"/>
      <c r="I432" s="413"/>
      <c r="J432" s="413"/>
      <c r="K432" s="413"/>
      <c r="L432" s="413"/>
      <c r="M432" s="413"/>
      <c r="N432" s="413"/>
      <c r="Q432" s="414"/>
    </row>
    <row r="433" spans="1:17" s="412" customFormat="1" x14ac:dyDescent="0.25">
      <c r="A433" s="411"/>
      <c r="C433" s="413"/>
      <c r="D433" s="413"/>
      <c r="E433" s="413"/>
      <c r="F433" s="413"/>
      <c r="G433" s="413"/>
      <c r="H433" s="413"/>
      <c r="I433" s="413"/>
      <c r="J433" s="413"/>
      <c r="K433" s="413"/>
      <c r="L433" s="413"/>
      <c r="M433" s="413"/>
      <c r="N433" s="413"/>
      <c r="Q433" s="414"/>
    </row>
    <row r="434" spans="1:17" s="412" customFormat="1" x14ac:dyDescent="0.25">
      <c r="A434" s="411"/>
      <c r="C434" s="413"/>
      <c r="D434" s="413"/>
      <c r="E434" s="413"/>
      <c r="F434" s="413"/>
      <c r="G434" s="413"/>
      <c r="H434" s="413"/>
      <c r="I434" s="413"/>
      <c r="J434" s="413"/>
      <c r="K434" s="413"/>
      <c r="L434" s="413"/>
      <c r="M434" s="413"/>
      <c r="N434" s="413"/>
      <c r="Q434" s="414"/>
    </row>
    <row r="435" spans="1:17" s="412" customFormat="1" x14ac:dyDescent="0.25">
      <c r="A435" s="411"/>
      <c r="C435" s="413"/>
      <c r="D435" s="413"/>
      <c r="E435" s="413"/>
      <c r="F435" s="413"/>
      <c r="G435" s="413"/>
      <c r="H435" s="413"/>
      <c r="I435" s="413"/>
      <c r="J435" s="413"/>
      <c r="K435" s="413"/>
      <c r="L435" s="413"/>
      <c r="M435" s="413"/>
      <c r="N435" s="413"/>
      <c r="Q435" s="414"/>
    </row>
    <row r="436" spans="1:17" s="412" customFormat="1" x14ac:dyDescent="0.25">
      <c r="A436" s="411"/>
      <c r="C436" s="413"/>
      <c r="D436" s="413"/>
      <c r="E436" s="415"/>
      <c r="F436" s="415"/>
      <c r="G436" s="415"/>
      <c r="H436" s="415"/>
      <c r="I436" s="415"/>
      <c r="J436" s="415"/>
      <c r="K436" s="415"/>
      <c r="L436" s="415"/>
      <c r="M436" s="415"/>
      <c r="N436" s="415"/>
      <c r="Q436" s="414"/>
    </row>
    <row r="437" spans="1:17" s="417" customFormat="1" x14ac:dyDescent="0.25">
      <c r="A437" s="416"/>
      <c r="C437" s="418"/>
      <c r="D437" s="415"/>
      <c r="E437" s="415"/>
      <c r="F437" s="415"/>
      <c r="G437" s="415"/>
      <c r="H437" s="415"/>
      <c r="I437" s="415"/>
      <c r="J437" s="415"/>
      <c r="K437" s="415"/>
      <c r="L437" s="415"/>
      <c r="M437" s="415"/>
      <c r="N437" s="415"/>
      <c r="Q437" s="419"/>
    </row>
    <row r="438" spans="1:17" s="417" customFormat="1" x14ac:dyDescent="0.25">
      <c r="A438" s="416"/>
      <c r="C438" s="418"/>
      <c r="D438" s="415"/>
      <c r="E438" s="415"/>
      <c r="F438" s="415"/>
      <c r="G438" s="415"/>
      <c r="H438" s="415"/>
      <c r="I438" s="415"/>
      <c r="J438" s="415"/>
      <c r="K438" s="415"/>
      <c r="L438" s="415"/>
      <c r="M438" s="415"/>
      <c r="N438" s="415"/>
      <c r="Q438" s="419"/>
    </row>
    <row r="439" spans="1:17" s="417" customFormat="1" x14ac:dyDescent="0.25">
      <c r="A439" s="416"/>
      <c r="C439" s="418"/>
      <c r="D439" s="415"/>
      <c r="E439" s="415"/>
      <c r="F439" s="415"/>
      <c r="G439" s="415"/>
      <c r="H439" s="415"/>
      <c r="I439" s="415"/>
      <c r="J439" s="415"/>
      <c r="K439" s="415"/>
      <c r="L439" s="415"/>
      <c r="M439" s="415"/>
      <c r="N439" s="415"/>
      <c r="Q439" s="419"/>
    </row>
    <row r="440" spans="1:17" s="417" customFormat="1" x14ac:dyDescent="0.25">
      <c r="A440" s="416"/>
      <c r="C440" s="418"/>
      <c r="D440" s="415"/>
      <c r="E440" s="415"/>
      <c r="F440" s="415"/>
      <c r="G440" s="415"/>
      <c r="H440" s="415"/>
      <c r="I440" s="415"/>
      <c r="J440" s="415"/>
      <c r="K440" s="415"/>
      <c r="L440" s="415"/>
      <c r="M440" s="415"/>
      <c r="N440" s="415"/>
      <c r="Q440" s="419"/>
    </row>
    <row r="441" spans="1:17" s="417" customFormat="1" x14ac:dyDescent="0.25">
      <c r="A441" s="416"/>
      <c r="C441" s="418"/>
      <c r="D441" s="415"/>
      <c r="E441" s="415"/>
      <c r="F441" s="415"/>
      <c r="G441" s="415"/>
      <c r="H441" s="415"/>
      <c r="I441" s="415"/>
      <c r="J441" s="415"/>
      <c r="K441" s="415"/>
      <c r="L441" s="415"/>
      <c r="M441" s="415"/>
      <c r="N441" s="415"/>
      <c r="Q441" s="419"/>
    </row>
    <row r="442" spans="1:17" s="417" customFormat="1" x14ac:dyDescent="0.25">
      <c r="A442" s="416"/>
      <c r="C442" s="418"/>
      <c r="D442" s="415"/>
      <c r="E442" s="415"/>
      <c r="F442" s="415"/>
      <c r="G442" s="415"/>
      <c r="H442" s="415"/>
      <c r="I442" s="415"/>
      <c r="J442" s="415"/>
      <c r="K442" s="415"/>
      <c r="L442" s="415"/>
      <c r="M442" s="415"/>
      <c r="N442" s="415"/>
      <c r="Q442" s="419"/>
    </row>
    <row r="443" spans="1:17" s="417" customFormat="1" x14ac:dyDescent="0.25">
      <c r="A443" s="416"/>
      <c r="C443" s="418"/>
      <c r="D443" s="415"/>
      <c r="E443" s="415"/>
      <c r="F443" s="415"/>
      <c r="G443" s="415"/>
      <c r="H443" s="415"/>
      <c r="I443" s="415"/>
      <c r="J443" s="415"/>
      <c r="K443" s="415"/>
      <c r="L443" s="415"/>
      <c r="M443" s="415"/>
      <c r="N443" s="415"/>
      <c r="Q443" s="419"/>
    </row>
    <row r="444" spans="1:17" s="417" customFormat="1" x14ac:dyDescent="0.25">
      <c r="A444" s="416"/>
      <c r="C444" s="418"/>
      <c r="D444" s="415"/>
      <c r="E444" s="415"/>
      <c r="F444" s="415"/>
      <c r="G444" s="415"/>
      <c r="H444" s="415"/>
      <c r="I444" s="415"/>
      <c r="J444" s="415"/>
      <c r="K444" s="415"/>
      <c r="L444" s="415"/>
      <c r="M444" s="415"/>
      <c r="N444" s="415"/>
      <c r="Q444" s="419"/>
    </row>
    <row r="445" spans="1:17" s="417" customFormat="1" x14ac:dyDescent="0.25">
      <c r="A445" s="416"/>
      <c r="C445" s="418"/>
      <c r="D445" s="415"/>
      <c r="E445" s="415"/>
      <c r="F445" s="415"/>
      <c r="G445" s="415"/>
      <c r="H445" s="415"/>
      <c r="I445" s="415"/>
      <c r="J445" s="415"/>
      <c r="K445" s="415"/>
      <c r="L445" s="415"/>
      <c r="M445" s="415"/>
      <c r="N445" s="415"/>
      <c r="Q445" s="419"/>
    </row>
    <row r="446" spans="1:17" s="417" customFormat="1" x14ac:dyDescent="0.25">
      <c r="A446" s="416"/>
      <c r="C446" s="418"/>
      <c r="D446" s="415"/>
      <c r="E446" s="415"/>
      <c r="F446" s="415"/>
      <c r="G446" s="415"/>
      <c r="H446" s="415"/>
      <c r="I446" s="415"/>
      <c r="J446" s="415"/>
      <c r="K446" s="415"/>
      <c r="L446" s="415"/>
      <c r="M446" s="415"/>
      <c r="N446" s="415"/>
      <c r="Q446" s="419"/>
    </row>
    <row r="447" spans="1:17" s="417" customFormat="1" x14ac:dyDescent="0.25">
      <c r="A447" s="416"/>
      <c r="C447" s="418"/>
      <c r="D447" s="415"/>
      <c r="E447" s="415"/>
      <c r="F447" s="415"/>
      <c r="G447" s="415"/>
      <c r="H447" s="415"/>
      <c r="I447" s="415"/>
      <c r="J447" s="415"/>
      <c r="K447" s="415"/>
      <c r="L447" s="415"/>
      <c r="M447" s="415"/>
      <c r="N447" s="415"/>
      <c r="Q447" s="419"/>
    </row>
    <row r="448" spans="1:17" s="417" customFormat="1" x14ac:dyDescent="0.25">
      <c r="A448" s="416"/>
      <c r="C448" s="418"/>
      <c r="D448" s="415"/>
      <c r="E448" s="415"/>
      <c r="F448" s="415"/>
      <c r="G448" s="415"/>
      <c r="H448" s="415"/>
      <c r="I448" s="415"/>
      <c r="J448" s="415"/>
      <c r="K448" s="415"/>
      <c r="L448" s="415"/>
      <c r="M448" s="415"/>
      <c r="N448" s="415"/>
      <c r="Q448" s="419"/>
    </row>
    <row r="449" spans="1:17" s="417" customFormat="1" x14ac:dyDescent="0.25">
      <c r="A449" s="416"/>
      <c r="C449" s="418"/>
      <c r="D449" s="415"/>
      <c r="E449" s="415"/>
      <c r="F449" s="415"/>
      <c r="G449" s="415"/>
      <c r="H449" s="415"/>
      <c r="I449" s="415"/>
      <c r="J449" s="415"/>
      <c r="K449" s="415"/>
      <c r="L449" s="415"/>
      <c r="M449" s="415"/>
      <c r="N449" s="415"/>
      <c r="Q449" s="419"/>
    </row>
    <row r="450" spans="1:17" s="417" customFormat="1" x14ac:dyDescent="0.25">
      <c r="A450" s="416"/>
      <c r="C450" s="418"/>
      <c r="D450" s="415"/>
      <c r="E450" s="415"/>
      <c r="F450" s="415"/>
      <c r="G450" s="415"/>
      <c r="H450" s="415"/>
      <c r="I450" s="415"/>
      <c r="J450" s="415"/>
      <c r="K450" s="415"/>
      <c r="L450" s="415"/>
      <c r="M450" s="415"/>
      <c r="N450" s="415"/>
      <c r="Q450" s="419"/>
    </row>
    <row r="451" spans="1:17" s="417" customFormat="1" x14ac:dyDescent="0.25">
      <c r="A451" s="416"/>
      <c r="C451" s="418"/>
      <c r="D451" s="415"/>
      <c r="E451" s="415"/>
      <c r="F451" s="415"/>
      <c r="G451" s="415"/>
      <c r="H451" s="415"/>
      <c r="I451" s="415"/>
      <c r="J451" s="415"/>
      <c r="K451" s="415"/>
      <c r="L451" s="415"/>
      <c r="M451" s="415"/>
      <c r="N451" s="415"/>
      <c r="Q451" s="419"/>
    </row>
    <row r="452" spans="1:17" s="417" customFormat="1" x14ac:dyDescent="0.25">
      <c r="A452" s="416"/>
      <c r="C452" s="418"/>
      <c r="D452" s="415"/>
      <c r="E452" s="415"/>
      <c r="F452" s="415"/>
      <c r="G452" s="415"/>
      <c r="H452" s="415"/>
      <c r="I452" s="415"/>
      <c r="J452" s="415"/>
      <c r="K452" s="415"/>
      <c r="L452" s="415"/>
      <c r="M452" s="415"/>
      <c r="N452" s="415"/>
      <c r="Q452" s="419"/>
    </row>
    <row r="453" spans="1:17" s="417" customFormat="1" x14ac:dyDescent="0.25">
      <c r="A453" s="416"/>
      <c r="C453" s="418"/>
      <c r="D453" s="415"/>
      <c r="E453" s="415"/>
      <c r="F453" s="415"/>
      <c r="G453" s="415"/>
      <c r="H453" s="415"/>
      <c r="I453" s="415"/>
      <c r="J453" s="415"/>
      <c r="K453" s="415"/>
      <c r="L453" s="415"/>
      <c r="M453" s="415"/>
      <c r="N453" s="415"/>
      <c r="Q453" s="419"/>
    </row>
    <row r="454" spans="1:17" s="417" customFormat="1" x14ac:dyDescent="0.25">
      <c r="A454" s="416"/>
      <c r="C454" s="418"/>
      <c r="D454" s="415"/>
      <c r="E454" s="415"/>
      <c r="F454" s="415"/>
      <c r="G454" s="415"/>
      <c r="H454" s="415"/>
      <c r="I454" s="415"/>
      <c r="J454" s="415"/>
      <c r="K454" s="415"/>
      <c r="L454" s="415"/>
      <c r="M454" s="415"/>
      <c r="N454" s="415"/>
      <c r="Q454" s="419"/>
    </row>
    <row r="455" spans="1:17" s="417" customFormat="1" x14ac:dyDescent="0.25">
      <c r="A455" s="416"/>
      <c r="C455" s="418"/>
      <c r="D455" s="415"/>
      <c r="E455" s="415"/>
      <c r="F455" s="415"/>
      <c r="G455" s="415"/>
      <c r="H455" s="415"/>
      <c r="I455" s="415"/>
      <c r="J455" s="415"/>
      <c r="K455" s="415"/>
      <c r="L455" s="415"/>
      <c r="M455" s="415"/>
      <c r="N455" s="415"/>
      <c r="Q455" s="419"/>
    </row>
    <row r="456" spans="1:17" s="417" customFormat="1" x14ac:dyDescent="0.25">
      <c r="A456" s="416"/>
      <c r="C456" s="418"/>
      <c r="D456" s="415"/>
      <c r="E456" s="415"/>
      <c r="F456" s="415"/>
      <c r="G456" s="415"/>
      <c r="H456" s="415"/>
      <c r="I456" s="415"/>
      <c r="J456" s="415"/>
      <c r="K456" s="415"/>
      <c r="L456" s="415"/>
      <c r="M456" s="415"/>
      <c r="N456" s="415"/>
      <c r="Q456" s="419"/>
    </row>
    <row r="457" spans="1:17" s="417" customFormat="1" x14ac:dyDescent="0.25">
      <c r="A457" s="416"/>
      <c r="C457" s="418"/>
      <c r="D457" s="415"/>
      <c r="E457" s="415"/>
      <c r="F457" s="415"/>
      <c r="G457" s="415"/>
      <c r="H457" s="415"/>
      <c r="I457" s="415"/>
      <c r="J457" s="415"/>
      <c r="K457" s="415"/>
      <c r="L457" s="415"/>
      <c r="M457" s="415"/>
      <c r="N457" s="415"/>
      <c r="Q457" s="419"/>
    </row>
    <row r="458" spans="1:17" s="417" customFormat="1" x14ac:dyDescent="0.25">
      <c r="A458" s="416"/>
      <c r="C458" s="418"/>
      <c r="D458" s="415"/>
      <c r="E458" s="415"/>
      <c r="F458" s="415"/>
      <c r="G458" s="415"/>
      <c r="H458" s="415"/>
      <c r="I458" s="415"/>
      <c r="J458" s="415"/>
      <c r="K458" s="415"/>
      <c r="L458" s="415"/>
      <c r="M458" s="415"/>
      <c r="N458" s="415"/>
      <c r="Q458" s="419"/>
    </row>
    <row r="459" spans="1:17" s="417" customFormat="1" x14ac:dyDescent="0.25">
      <c r="A459" s="416"/>
      <c r="C459" s="418"/>
      <c r="D459" s="415"/>
      <c r="E459" s="415"/>
      <c r="F459" s="415"/>
      <c r="G459" s="415"/>
      <c r="H459" s="415"/>
      <c r="I459" s="415"/>
      <c r="J459" s="415"/>
      <c r="K459" s="415"/>
      <c r="L459" s="415"/>
      <c r="M459" s="415"/>
      <c r="N459" s="415"/>
      <c r="Q459" s="419"/>
    </row>
    <row r="460" spans="1:17" s="417" customFormat="1" x14ac:dyDescent="0.25">
      <c r="A460" s="416"/>
      <c r="C460" s="418"/>
      <c r="D460" s="415"/>
      <c r="E460" s="415"/>
      <c r="F460" s="415"/>
      <c r="G460" s="415"/>
      <c r="H460" s="415"/>
      <c r="I460" s="415"/>
      <c r="J460" s="415"/>
      <c r="K460" s="415"/>
      <c r="L460" s="415"/>
      <c r="M460" s="415"/>
      <c r="N460" s="415"/>
      <c r="Q460" s="419"/>
    </row>
    <row r="461" spans="1:17" s="417" customFormat="1" x14ac:dyDescent="0.25">
      <c r="A461" s="416"/>
      <c r="C461" s="418"/>
      <c r="D461" s="415"/>
      <c r="E461" s="415"/>
      <c r="F461" s="415"/>
      <c r="G461" s="415"/>
      <c r="H461" s="415"/>
      <c r="I461" s="415"/>
      <c r="J461" s="415"/>
      <c r="K461" s="415"/>
      <c r="L461" s="415"/>
      <c r="M461" s="415"/>
      <c r="N461" s="415"/>
      <c r="Q461" s="419"/>
    </row>
    <row r="462" spans="1:17" s="417" customFormat="1" x14ac:dyDescent="0.25">
      <c r="A462" s="416"/>
      <c r="C462" s="418"/>
      <c r="D462" s="415"/>
      <c r="E462" s="415"/>
      <c r="F462" s="415"/>
      <c r="G462" s="415"/>
      <c r="H462" s="415"/>
      <c r="I462" s="415"/>
      <c r="J462" s="415"/>
      <c r="K462" s="415"/>
      <c r="L462" s="415"/>
      <c r="M462" s="415"/>
      <c r="N462" s="415"/>
      <c r="Q462" s="419"/>
    </row>
    <row r="463" spans="1:17" s="417" customFormat="1" x14ac:dyDescent="0.25">
      <c r="A463" s="416"/>
      <c r="C463" s="418"/>
      <c r="D463" s="415"/>
      <c r="E463" s="415"/>
      <c r="F463" s="415"/>
      <c r="G463" s="415"/>
      <c r="H463" s="415"/>
      <c r="I463" s="415"/>
      <c r="J463" s="415"/>
      <c r="K463" s="415"/>
      <c r="L463" s="415"/>
      <c r="M463" s="415"/>
      <c r="N463" s="415"/>
      <c r="Q463" s="419"/>
    </row>
    <row r="464" spans="1:17" s="417" customFormat="1" x14ac:dyDescent="0.25">
      <c r="A464" s="416"/>
      <c r="C464" s="418"/>
      <c r="D464" s="415"/>
      <c r="E464" s="415"/>
      <c r="F464" s="415"/>
      <c r="G464" s="415"/>
      <c r="H464" s="415"/>
      <c r="I464" s="415"/>
      <c r="J464" s="415"/>
      <c r="K464" s="415"/>
      <c r="L464" s="415"/>
      <c r="M464" s="415"/>
      <c r="N464" s="415"/>
      <c r="Q464" s="419"/>
    </row>
    <row r="465" spans="1:17" s="417" customFormat="1" x14ac:dyDescent="0.25">
      <c r="A465" s="416"/>
      <c r="C465" s="418"/>
      <c r="D465" s="415"/>
      <c r="E465" s="415"/>
      <c r="F465" s="415"/>
      <c r="G465" s="415"/>
      <c r="H465" s="415"/>
      <c r="I465" s="415"/>
      <c r="J465" s="415"/>
      <c r="K465" s="415"/>
      <c r="L465" s="415"/>
      <c r="M465" s="415"/>
      <c r="N465" s="415"/>
      <c r="Q465" s="419"/>
    </row>
    <row r="466" spans="1:17" s="417" customFormat="1" x14ac:dyDescent="0.25">
      <c r="A466" s="416"/>
      <c r="C466" s="418"/>
      <c r="D466" s="415"/>
      <c r="E466" s="415"/>
      <c r="F466" s="415"/>
      <c r="G466" s="415"/>
      <c r="H466" s="415"/>
      <c r="I466" s="415"/>
      <c r="J466" s="415"/>
      <c r="K466" s="415"/>
      <c r="L466" s="415"/>
      <c r="M466" s="415"/>
      <c r="N466" s="415"/>
      <c r="Q466" s="419"/>
    </row>
    <row r="467" spans="1:17" s="417" customFormat="1" x14ac:dyDescent="0.25">
      <c r="A467" s="416"/>
      <c r="C467" s="418"/>
      <c r="D467" s="415"/>
      <c r="E467" s="415"/>
      <c r="F467" s="415"/>
      <c r="G467" s="415"/>
      <c r="H467" s="415"/>
      <c r="I467" s="415"/>
      <c r="J467" s="415"/>
      <c r="K467" s="415"/>
      <c r="L467" s="415"/>
      <c r="M467" s="415"/>
      <c r="N467" s="415"/>
      <c r="Q467" s="419"/>
    </row>
    <row r="468" spans="1:17" s="417" customFormat="1" x14ac:dyDescent="0.25">
      <c r="A468" s="416"/>
      <c r="C468" s="418"/>
      <c r="D468" s="415"/>
      <c r="E468" s="415"/>
      <c r="F468" s="415"/>
      <c r="G468" s="415"/>
      <c r="H468" s="415"/>
      <c r="I468" s="415"/>
      <c r="J468" s="415"/>
      <c r="K468" s="415"/>
      <c r="L468" s="415"/>
      <c r="M468" s="415"/>
      <c r="N468" s="415"/>
      <c r="Q468" s="419"/>
    </row>
    <row r="469" spans="1:17" s="417" customFormat="1" x14ac:dyDescent="0.25">
      <c r="A469" s="416"/>
      <c r="C469" s="418"/>
      <c r="D469" s="415"/>
      <c r="E469" s="415"/>
      <c r="F469" s="415"/>
      <c r="G469" s="415"/>
      <c r="H469" s="415"/>
      <c r="I469" s="415"/>
      <c r="J469" s="415"/>
      <c r="K469" s="415"/>
      <c r="L469" s="415"/>
      <c r="M469" s="415"/>
      <c r="N469" s="415"/>
      <c r="Q469" s="419"/>
    </row>
    <row r="470" spans="1:17" s="417" customFormat="1" x14ac:dyDescent="0.25">
      <c r="A470" s="416"/>
      <c r="C470" s="418"/>
      <c r="D470" s="415"/>
      <c r="E470" s="415"/>
      <c r="F470" s="415"/>
      <c r="G470" s="415"/>
      <c r="H470" s="415"/>
      <c r="I470" s="415"/>
      <c r="J470" s="415"/>
      <c r="K470" s="415"/>
      <c r="L470" s="415"/>
      <c r="M470" s="415"/>
      <c r="N470" s="415"/>
      <c r="Q470" s="419"/>
    </row>
    <row r="471" spans="1:17" s="417" customFormat="1" x14ac:dyDescent="0.25">
      <c r="A471" s="416"/>
      <c r="C471" s="418"/>
      <c r="D471" s="415"/>
      <c r="E471" s="415"/>
      <c r="F471" s="415"/>
      <c r="G471" s="415"/>
      <c r="H471" s="415"/>
      <c r="I471" s="415"/>
      <c r="J471" s="415"/>
      <c r="K471" s="415"/>
      <c r="L471" s="415"/>
      <c r="M471" s="415"/>
      <c r="N471" s="415"/>
      <c r="Q471" s="419"/>
    </row>
    <row r="472" spans="1:17" s="417" customFormat="1" x14ac:dyDescent="0.25">
      <c r="A472" s="416"/>
      <c r="C472" s="418"/>
      <c r="D472" s="415"/>
      <c r="E472" s="415"/>
      <c r="F472" s="415"/>
      <c r="G472" s="415"/>
      <c r="H472" s="415"/>
      <c r="I472" s="415"/>
      <c r="J472" s="415"/>
      <c r="K472" s="415"/>
      <c r="L472" s="415"/>
      <c r="M472" s="415"/>
      <c r="N472" s="415"/>
      <c r="Q472" s="419"/>
    </row>
    <row r="473" spans="1:17" s="417" customFormat="1" x14ac:dyDescent="0.25">
      <c r="A473" s="416"/>
      <c r="C473" s="418"/>
      <c r="D473" s="415"/>
      <c r="E473" s="415"/>
      <c r="F473" s="415"/>
      <c r="G473" s="415"/>
      <c r="H473" s="415"/>
      <c r="I473" s="415"/>
      <c r="J473" s="415"/>
      <c r="K473" s="415"/>
      <c r="L473" s="415"/>
      <c r="M473" s="415"/>
      <c r="N473" s="415"/>
      <c r="Q473" s="419"/>
    </row>
    <row r="474" spans="1:17" s="417" customFormat="1" x14ac:dyDescent="0.25">
      <c r="A474" s="416"/>
      <c r="C474" s="418"/>
      <c r="D474" s="415"/>
      <c r="E474" s="415"/>
      <c r="F474" s="415"/>
      <c r="G474" s="415"/>
      <c r="H474" s="415"/>
      <c r="I474" s="415"/>
      <c r="J474" s="415"/>
      <c r="K474" s="415"/>
      <c r="L474" s="415"/>
      <c r="M474" s="415"/>
      <c r="N474" s="415"/>
      <c r="Q474" s="419"/>
    </row>
    <row r="475" spans="1:17" s="417" customFormat="1" x14ac:dyDescent="0.25">
      <c r="A475" s="416"/>
      <c r="C475" s="418"/>
      <c r="D475" s="415"/>
      <c r="E475" s="415"/>
      <c r="F475" s="415"/>
      <c r="G475" s="415"/>
      <c r="H475" s="415"/>
      <c r="I475" s="415"/>
      <c r="J475" s="415"/>
      <c r="K475" s="415"/>
      <c r="L475" s="415"/>
      <c r="M475" s="415"/>
      <c r="N475" s="415"/>
      <c r="Q475" s="419"/>
    </row>
    <row r="476" spans="1:17" s="417" customFormat="1" x14ac:dyDescent="0.25">
      <c r="A476" s="416"/>
      <c r="C476" s="418"/>
      <c r="D476" s="415"/>
      <c r="E476" s="415"/>
      <c r="F476" s="415"/>
      <c r="G476" s="415"/>
      <c r="H476" s="415"/>
      <c r="I476" s="415"/>
      <c r="J476" s="415"/>
      <c r="K476" s="415"/>
      <c r="L476" s="415"/>
      <c r="M476" s="415"/>
      <c r="N476" s="415"/>
      <c r="Q476" s="419"/>
    </row>
    <row r="477" spans="1:17" s="417" customFormat="1" x14ac:dyDescent="0.25">
      <c r="A477" s="416"/>
      <c r="C477" s="418"/>
      <c r="D477" s="415"/>
      <c r="E477" s="415"/>
      <c r="F477" s="415"/>
      <c r="G477" s="415"/>
      <c r="H477" s="415"/>
      <c r="I477" s="415"/>
      <c r="J477" s="415"/>
      <c r="K477" s="415"/>
      <c r="L477" s="415"/>
      <c r="M477" s="415"/>
      <c r="N477" s="415"/>
      <c r="Q477" s="419"/>
    </row>
    <row r="478" spans="1:17" s="417" customFormat="1" x14ac:dyDescent="0.25">
      <c r="A478" s="416"/>
      <c r="C478" s="418"/>
      <c r="D478" s="415"/>
      <c r="E478" s="415"/>
      <c r="F478" s="415"/>
      <c r="G478" s="415"/>
      <c r="H478" s="415"/>
      <c r="I478" s="415"/>
      <c r="J478" s="415"/>
      <c r="K478" s="415"/>
      <c r="L478" s="415"/>
      <c r="M478" s="415"/>
      <c r="N478" s="415"/>
      <c r="Q478" s="419"/>
    </row>
    <row r="479" spans="1:17" s="417" customFormat="1" x14ac:dyDescent="0.25">
      <c r="A479" s="416"/>
      <c r="C479" s="418"/>
      <c r="D479" s="415"/>
      <c r="E479" s="415"/>
      <c r="F479" s="415"/>
      <c r="G479" s="415"/>
      <c r="H479" s="415"/>
      <c r="I479" s="415"/>
      <c r="J479" s="415"/>
      <c r="K479" s="415"/>
      <c r="L479" s="415"/>
      <c r="M479" s="415"/>
      <c r="N479" s="415"/>
      <c r="Q479" s="419"/>
    </row>
    <row r="480" spans="1:17" s="417" customFormat="1" x14ac:dyDescent="0.25">
      <c r="A480" s="416"/>
      <c r="C480" s="418"/>
      <c r="D480" s="415"/>
      <c r="E480" s="415"/>
      <c r="F480" s="415"/>
      <c r="G480" s="415"/>
      <c r="H480" s="415"/>
      <c r="I480" s="415"/>
      <c r="J480" s="415"/>
      <c r="K480" s="415"/>
      <c r="L480" s="415"/>
      <c r="M480" s="415"/>
      <c r="N480" s="415"/>
      <c r="Q480" s="419"/>
    </row>
    <row r="481" spans="1:17" s="417" customFormat="1" x14ac:dyDescent="0.25">
      <c r="A481" s="416"/>
      <c r="C481" s="418"/>
      <c r="D481" s="415"/>
      <c r="E481" s="415"/>
      <c r="F481" s="415"/>
      <c r="G481" s="415"/>
      <c r="H481" s="415"/>
      <c r="I481" s="415"/>
      <c r="J481" s="415"/>
      <c r="K481" s="415"/>
      <c r="L481" s="415"/>
      <c r="M481" s="415"/>
      <c r="N481" s="415"/>
      <c r="Q481" s="419"/>
    </row>
    <row r="482" spans="1:17" s="417" customFormat="1" x14ac:dyDescent="0.25">
      <c r="A482" s="416"/>
      <c r="C482" s="418"/>
      <c r="D482" s="415"/>
      <c r="E482" s="415"/>
      <c r="F482" s="415"/>
      <c r="G482" s="415"/>
      <c r="H482" s="415"/>
      <c r="I482" s="415"/>
      <c r="J482" s="415"/>
      <c r="K482" s="415"/>
      <c r="L482" s="415"/>
      <c r="M482" s="415"/>
      <c r="N482" s="415"/>
      <c r="Q482" s="419"/>
    </row>
    <row r="483" spans="1:17" s="417" customFormat="1" x14ac:dyDescent="0.25">
      <c r="A483" s="416"/>
      <c r="C483" s="418"/>
      <c r="D483" s="415"/>
      <c r="E483" s="415"/>
      <c r="F483" s="415"/>
      <c r="G483" s="415"/>
      <c r="H483" s="415"/>
      <c r="I483" s="415"/>
      <c r="J483" s="415"/>
      <c r="K483" s="415"/>
      <c r="L483" s="415"/>
      <c r="M483" s="415"/>
      <c r="N483" s="415"/>
      <c r="Q483" s="419"/>
    </row>
    <row r="484" spans="1:17" s="417" customFormat="1" x14ac:dyDescent="0.25">
      <c r="A484" s="416"/>
      <c r="C484" s="418"/>
      <c r="D484" s="415"/>
      <c r="E484" s="415"/>
      <c r="F484" s="415"/>
      <c r="G484" s="415"/>
      <c r="H484" s="415"/>
      <c r="I484" s="415"/>
      <c r="J484" s="415"/>
      <c r="K484" s="415"/>
      <c r="L484" s="415"/>
      <c r="M484" s="415"/>
      <c r="N484" s="415"/>
      <c r="Q484" s="419"/>
    </row>
    <row r="485" spans="1:17" s="417" customFormat="1" x14ac:dyDescent="0.25">
      <c r="A485" s="416"/>
      <c r="C485" s="418"/>
      <c r="D485" s="415"/>
      <c r="E485" s="415"/>
      <c r="F485" s="415"/>
      <c r="G485" s="415"/>
      <c r="H485" s="415"/>
      <c r="I485" s="415"/>
      <c r="J485" s="415"/>
      <c r="K485" s="415"/>
      <c r="L485" s="415"/>
      <c r="M485" s="415"/>
      <c r="N485" s="415"/>
      <c r="Q485" s="419"/>
    </row>
    <row r="486" spans="1:17" s="417" customFormat="1" x14ac:dyDescent="0.25">
      <c r="A486" s="416"/>
      <c r="C486" s="418"/>
      <c r="D486" s="415"/>
      <c r="E486" s="415"/>
      <c r="F486" s="415"/>
      <c r="G486" s="415"/>
      <c r="H486" s="415"/>
      <c r="I486" s="415"/>
      <c r="J486" s="415"/>
      <c r="K486" s="415"/>
      <c r="L486" s="415"/>
      <c r="M486" s="415"/>
      <c r="N486" s="415"/>
      <c r="Q486" s="419"/>
    </row>
    <row r="487" spans="1:17" s="417" customFormat="1" x14ac:dyDescent="0.25">
      <c r="A487" s="416"/>
      <c r="C487" s="418"/>
      <c r="D487" s="415"/>
      <c r="E487" s="415"/>
      <c r="F487" s="415"/>
      <c r="G487" s="415"/>
      <c r="H487" s="415"/>
      <c r="I487" s="415"/>
      <c r="J487" s="415"/>
      <c r="K487" s="415"/>
      <c r="L487" s="415"/>
      <c r="M487" s="415"/>
      <c r="N487" s="415"/>
      <c r="Q487" s="419"/>
    </row>
    <row r="488" spans="1:17" s="417" customFormat="1" x14ac:dyDescent="0.25">
      <c r="A488" s="416"/>
      <c r="C488" s="418"/>
      <c r="D488" s="415"/>
      <c r="E488" s="415"/>
      <c r="F488" s="415"/>
      <c r="G488" s="415"/>
      <c r="H488" s="415"/>
      <c r="I488" s="415"/>
      <c r="J488" s="415"/>
      <c r="K488" s="415"/>
      <c r="L488" s="415"/>
      <c r="M488" s="415"/>
      <c r="N488" s="415"/>
      <c r="Q488" s="419"/>
    </row>
    <row r="489" spans="1:17" s="417" customFormat="1" x14ac:dyDescent="0.25">
      <c r="A489" s="416"/>
      <c r="C489" s="418"/>
      <c r="D489" s="415"/>
      <c r="E489" s="415"/>
      <c r="F489" s="415"/>
      <c r="G489" s="415"/>
      <c r="H489" s="415"/>
      <c r="I489" s="415"/>
      <c r="J489" s="415"/>
      <c r="K489" s="415"/>
      <c r="L489" s="415"/>
      <c r="M489" s="415"/>
      <c r="N489" s="415"/>
      <c r="Q489" s="419"/>
    </row>
    <row r="490" spans="1:17" s="417" customFormat="1" x14ac:dyDescent="0.25">
      <c r="A490" s="416"/>
      <c r="C490" s="418"/>
      <c r="D490" s="415"/>
      <c r="E490" s="415"/>
      <c r="F490" s="415"/>
      <c r="G490" s="415"/>
      <c r="H490" s="415"/>
      <c r="I490" s="415"/>
      <c r="J490" s="415"/>
      <c r="K490" s="415"/>
      <c r="L490" s="415"/>
      <c r="M490" s="415"/>
      <c r="N490" s="415"/>
      <c r="Q490" s="419"/>
    </row>
    <row r="491" spans="1:17" s="417" customFormat="1" x14ac:dyDescent="0.25">
      <c r="A491" s="416"/>
      <c r="C491" s="418"/>
      <c r="D491" s="415"/>
      <c r="E491" s="415"/>
      <c r="F491" s="415"/>
      <c r="G491" s="415"/>
      <c r="H491" s="415"/>
      <c r="I491" s="415"/>
      <c r="J491" s="415"/>
      <c r="K491" s="415"/>
      <c r="L491" s="415"/>
      <c r="M491" s="415"/>
      <c r="N491" s="415"/>
      <c r="Q491" s="419"/>
    </row>
    <row r="492" spans="1:17" s="417" customFormat="1" x14ac:dyDescent="0.25">
      <c r="A492" s="416"/>
      <c r="C492" s="418"/>
      <c r="D492" s="415"/>
      <c r="E492" s="415"/>
      <c r="F492" s="415"/>
      <c r="G492" s="415"/>
      <c r="H492" s="415"/>
      <c r="I492" s="415"/>
      <c r="J492" s="415"/>
      <c r="K492" s="415"/>
      <c r="L492" s="415"/>
      <c r="M492" s="415"/>
      <c r="N492" s="415"/>
      <c r="Q492" s="419"/>
    </row>
    <row r="493" spans="1:17" s="417" customFormat="1" x14ac:dyDescent="0.25">
      <c r="A493" s="416"/>
      <c r="C493" s="418"/>
      <c r="D493" s="415"/>
      <c r="E493" s="415"/>
      <c r="F493" s="415"/>
      <c r="G493" s="415"/>
      <c r="H493" s="415"/>
      <c r="I493" s="415"/>
      <c r="J493" s="415"/>
      <c r="K493" s="415"/>
      <c r="L493" s="415"/>
      <c r="M493" s="415"/>
      <c r="N493" s="415"/>
      <c r="Q493" s="419"/>
    </row>
    <row r="494" spans="1:17" s="417" customFormat="1" x14ac:dyDescent="0.25">
      <c r="A494" s="416"/>
      <c r="C494" s="418"/>
      <c r="D494" s="415"/>
      <c r="E494" s="415"/>
      <c r="F494" s="415"/>
      <c r="G494" s="415"/>
      <c r="H494" s="415"/>
      <c r="I494" s="415"/>
      <c r="J494" s="415"/>
      <c r="K494" s="415"/>
      <c r="L494" s="415"/>
      <c r="M494" s="415"/>
      <c r="N494" s="415"/>
      <c r="Q494" s="419"/>
    </row>
    <row r="495" spans="1:17" s="417" customFormat="1" x14ac:dyDescent="0.25">
      <c r="A495" s="416"/>
      <c r="C495" s="418"/>
      <c r="D495" s="415"/>
      <c r="E495" s="415"/>
      <c r="F495" s="415"/>
      <c r="G495" s="415"/>
      <c r="H495" s="415"/>
      <c r="I495" s="415"/>
      <c r="J495" s="415"/>
      <c r="K495" s="415"/>
      <c r="L495" s="415"/>
      <c r="M495" s="415"/>
      <c r="N495" s="415"/>
      <c r="Q495" s="419"/>
    </row>
    <row r="496" spans="1:17" s="417" customFormat="1" x14ac:dyDescent="0.25">
      <c r="A496" s="416"/>
      <c r="C496" s="418"/>
      <c r="D496" s="415"/>
      <c r="E496" s="415"/>
      <c r="F496" s="415"/>
      <c r="G496" s="415"/>
      <c r="H496" s="415"/>
      <c r="I496" s="415"/>
      <c r="J496" s="415"/>
      <c r="K496" s="415"/>
      <c r="L496" s="415"/>
      <c r="M496" s="415"/>
      <c r="N496" s="415"/>
      <c r="Q496" s="419"/>
    </row>
    <row r="497" spans="1:17" s="417" customFormat="1" x14ac:dyDescent="0.25">
      <c r="A497" s="416"/>
      <c r="C497" s="418"/>
      <c r="D497" s="415"/>
      <c r="E497" s="415"/>
      <c r="F497" s="415"/>
      <c r="G497" s="415"/>
      <c r="H497" s="415"/>
      <c r="I497" s="415"/>
      <c r="J497" s="415"/>
      <c r="K497" s="415"/>
      <c r="L497" s="415"/>
      <c r="M497" s="415"/>
      <c r="N497" s="415"/>
      <c r="Q497" s="419"/>
    </row>
    <row r="498" spans="1:17" s="417" customFormat="1" x14ac:dyDescent="0.25">
      <c r="A498" s="416"/>
      <c r="C498" s="418"/>
      <c r="D498" s="415"/>
      <c r="E498" s="415"/>
      <c r="F498" s="415"/>
      <c r="G498" s="415"/>
      <c r="H498" s="415"/>
      <c r="I498" s="415"/>
      <c r="J498" s="415"/>
      <c r="K498" s="415"/>
      <c r="L498" s="415"/>
      <c r="M498" s="415"/>
      <c r="N498" s="415"/>
      <c r="Q498" s="419"/>
    </row>
    <row r="499" spans="1:17" s="417" customFormat="1" x14ac:dyDescent="0.25">
      <c r="A499" s="416"/>
      <c r="C499" s="418"/>
      <c r="D499" s="415"/>
      <c r="E499" s="415"/>
      <c r="F499" s="415"/>
      <c r="G499" s="415"/>
      <c r="H499" s="415"/>
      <c r="I499" s="415"/>
      <c r="J499" s="415"/>
      <c r="K499" s="415"/>
      <c r="L499" s="415"/>
      <c r="M499" s="415"/>
      <c r="N499" s="415"/>
      <c r="Q499" s="419"/>
    </row>
    <row r="500" spans="1:17" s="417" customFormat="1" x14ac:dyDescent="0.25">
      <c r="A500" s="416"/>
      <c r="C500" s="418"/>
      <c r="D500" s="415"/>
      <c r="E500" s="415"/>
      <c r="F500" s="415"/>
      <c r="G500" s="415"/>
      <c r="H500" s="415"/>
      <c r="I500" s="415"/>
      <c r="J500" s="415"/>
      <c r="K500" s="415"/>
      <c r="L500" s="415"/>
      <c r="M500" s="415"/>
      <c r="N500" s="415"/>
      <c r="Q500" s="419"/>
    </row>
    <row r="501" spans="1:17" s="417" customFormat="1" x14ac:dyDescent="0.25">
      <c r="A501" s="416"/>
      <c r="C501" s="418"/>
      <c r="D501" s="415"/>
      <c r="E501" s="415"/>
      <c r="F501" s="415"/>
      <c r="G501" s="415"/>
      <c r="H501" s="415"/>
      <c r="I501" s="415"/>
      <c r="J501" s="415"/>
      <c r="K501" s="415"/>
      <c r="L501" s="415"/>
      <c r="M501" s="415"/>
      <c r="N501" s="415"/>
      <c r="Q501" s="419"/>
    </row>
    <row r="502" spans="1:17" s="417" customFormat="1" x14ac:dyDescent="0.25">
      <c r="A502" s="416"/>
      <c r="C502" s="418"/>
      <c r="D502" s="415"/>
      <c r="E502" s="415"/>
      <c r="F502" s="415"/>
      <c r="G502" s="415"/>
      <c r="H502" s="415"/>
      <c r="I502" s="415"/>
      <c r="J502" s="415"/>
      <c r="K502" s="415"/>
      <c r="L502" s="415"/>
      <c r="M502" s="415"/>
      <c r="N502" s="415"/>
      <c r="Q502" s="419"/>
    </row>
    <row r="503" spans="1:17" s="417" customFormat="1" x14ac:dyDescent="0.25">
      <c r="A503" s="416"/>
      <c r="C503" s="418"/>
      <c r="D503" s="415"/>
      <c r="E503" s="415"/>
      <c r="F503" s="415"/>
      <c r="G503" s="415"/>
      <c r="H503" s="415"/>
      <c r="I503" s="415"/>
      <c r="J503" s="415"/>
      <c r="K503" s="415"/>
      <c r="L503" s="415"/>
      <c r="M503" s="415"/>
      <c r="N503" s="415"/>
      <c r="Q503" s="419"/>
    </row>
    <row r="504" spans="1:17" s="417" customFormat="1" x14ac:dyDescent="0.25">
      <c r="A504" s="416"/>
      <c r="C504" s="418"/>
      <c r="D504" s="415"/>
      <c r="E504" s="415"/>
      <c r="F504" s="415"/>
      <c r="G504" s="415"/>
      <c r="H504" s="415"/>
      <c r="I504" s="415"/>
      <c r="J504" s="415"/>
      <c r="K504" s="415"/>
      <c r="L504" s="415"/>
      <c r="M504" s="415"/>
      <c r="N504" s="415"/>
      <c r="Q504" s="419"/>
    </row>
    <row r="505" spans="1:17" s="417" customFormat="1" x14ac:dyDescent="0.25">
      <c r="A505" s="416"/>
      <c r="C505" s="418"/>
      <c r="D505" s="415"/>
      <c r="E505" s="415"/>
      <c r="F505" s="415"/>
      <c r="G505" s="415"/>
      <c r="H505" s="415"/>
      <c r="I505" s="415"/>
      <c r="J505" s="415"/>
      <c r="K505" s="415"/>
      <c r="L505" s="415"/>
      <c r="M505" s="415"/>
      <c r="N505" s="415"/>
      <c r="Q505" s="419"/>
    </row>
    <row r="506" spans="1:17" s="417" customFormat="1" x14ac:dyDescent="0.25">
      <c r="A506" s="416"/>
      <c r="C506" s="418"/>
      <c r="D506" s="415"/>
      <c r="E506" s="415"/>
      <c r="F506" s="415"/>
      <c r="G506" s="415"/>
      <c r="H506" s="415"/>
      <c r="I506" s="415"/>
      <c r="J506" s="415"/>
      <c r="K506" s="415"/>
      <c r="L506" s="415"/>
      <c r="M506" s="415"/>
      <c r="N506" s="415"/>
      <c r="Q506" s="419"/>
    </row>
    <row r="507" spans="1:17" s="417" customFormat="1" x14ac:dyDescent="0.25">
      <c r="A507" s="416"/>
      <c r="C507" s="418"/>
      <c r="D507" s="415"/>
      <c r="E507" s="415"/>
      <c r="F507" s="415"/>
      <c r="G507" s="415"/>
      <c r="H507" s="415"/>
      <c r="I507" s="415"/>
      <c r="J507" s="415"/>
      <c r="K507" s="415"/>
      <c r="L507" s="415"/>
      <c r="M507" s="415"/>
      <c r="N507" s="415"/>
      <c r="Q507" s="419"/>
    </row>
    <row r="508" spans="1:17" s="417" customFormat="1" x14ac:dyDescent="0.25">
      <c r="A508" s="416"/>
      <c r="C508" s="418"/>
      <c r="D508" s="415"/>
      <c r="E508" s="415"/>
      <c r="F508" s="415"/>
      <c r="G508" s="415"/>
      <c r="H508" s="415"/>
      <c r="I508" s="415"/>
      <c r="J508" s="415"/>
      <c r="K508" s="415"/>
      <c r="L508" s="415"/>
      <c r="M508" s="415"/>
      <c r="N508" s="415"/>
      <c r="Q508" s="419"/>
    </row>
    <row r="509" spans="1:17" s="417" customFormat="1" x14ac:dyDescent="0.25">
      <c r="A509" s="416"/>
      <c r="C509" s="418"/>
      <c r="D509" s="415"/>
      <c r="E509" s="415"/>
      <c r="F509" s="415"/>
      <c r="G509" s="415"/>
      <c r="H509" s="415"/>
      <c r="I509" s="415"/>
      <c r="J509" s="415"/>
      <c r="K509" s="415"/>
      <c r="L509" s="415"/>
      <c r="M509" s="415"/>
      <c r="N509" s="415"/>
      <c r="Q509" s="419"/>
    </row>
    <row r="510" spans="1:17" s="417" customFormat="1" x14ac:dyDescent="0.25">
      <c r="A510" s="416"/>
      <c r="C510" s="418"/>
      <c r="D510" s="415"/>
      <c r="E510" s="415"/>
      <c r="F510" s="415"/>
      <c r="G510" s="415"/>
      <c r="H510" s="415"/>
      <c r="I510" s="415"/>
      <c r="J510" s="415"/>
      <c r="K510" s="415"/>
      <c r="L510" s="415"/>
      <c r="M510" s="415"/>
      <c r="N510" s="415"/>
      <c r="Q510" s="419"/>
    </row>
    <row r="511" spans="1:17" s="417" customFormat="1" x14ac:dyDescent="0.25">
      <c r="A511" s="416"/>
      <c r="C511" s="418"/>
      <c r="D511" s="415"/>
      <c r="E511" s="415"/>
      <c r="F511" s="415"/>
      <c r="G511" s="415"/>
      <c r="H511" s="415"/>
      <c r="I511" s="415"/>
      <c r="J511" s="415"/>
      <c r="K511" s="415"/>
      <c r="L511" s="415"/>
      <c r="M511" s="415"/>
      <c r="N511" s="415"/>
      <c r="Q511" s="419"/>
    </row>
    <row r="512" spans="1:17" s="417" customFormat="1" x14ac:dyDescent="0.25">
      <c r="A512" s="416"/>
      <c r="C512" s="418"/>
      <c r="D512" s="415"/>
      <c r="E512" s="415"/>
      <c r="F512" s="415"/>
      <c r="G512" s="415"/>
      <c r="H512" s="415"/>
      <c r="I512" s="415"/>
      <c r="J512" s="415"/>
      <c r="K512" s="415"/>
      <c r="L512" s="415"/>
      <c r="M512" s="415"/>
      <c r="N512" s="415"/>
      <c r="Q512" s="419"/>
    </row>
    <row r="513" spans="1:17" s="417" customFormat="1" x14ac:dyDescent="0.25">
      <c r="A513" s="416"/>
      <c r="C513" s="418"/>
      <c r="D513" s="415"/>
      <c r="E513" s="415"/>
      <c r="F513" s="415"/>
      <c r="G513" s="415"/>
      <c r="H513" s="415"/>
      <c r="I513" s="415"/>
      <c r="J513" s="415"/>
      <c r="K513" s="415"/>
      <c r="L513" s="415"/>
      <c r="M513" s="415"/>
      <c r="N513" s="415"/>
      <c r="Q513" s="419"/>
    </row>
    <row r="514" spans="1:17" s="417" customFormat="1" x14ac:dyDescent="0.25">
      <c r="A514" s="416"/>
      <c r="C514" s="418"/>
      <c r="D514" s="415"/>
      <c r="E514" s="415"/>
      <c r="F514" s="415"/>
      <c r="G514" s="415"/>
      <c r="H514" s="415"/>
      <c r="I514" s="415"/>
      <c r="J514" s="415"/>
      <c r="K514" s="415"/>
      <c r="L514" s="415"/>
      <c r="M514" s="415"/>
      <c r="N514" s="415"/>
      <c r="Q514" s="419"/>
    </row>
    <row r="515" spans="1:17" s="417" customFormat="1" x14ac:dyDescent="0.25">
      <c r="A515" s="416"/>
      <c r="C515" s="418"/>
      <c r="D515" s="415"/>
      <c r="E515" s="415"/>
      <c r="F515" s="415"/>
      <c r="G515" s="415"/>
      <c r="H515" s="415"/>
      <c r="I515" s="415"/>
      <c r="J515" s="415"/>
      <c r="K515" s="415"/>
      <c r="L515" s="415"/>
      <c r="M515" s="415"/>
      <c r="N515" s="415"/>
      <c r="Q515" s="419"/>
    </row>
    <row r="516" spans="1:17" s="417" customFormat="1" x14ac:dyDescent="0.25">
      <c r="A516" s="416"/>
      <c r="C516" s="418"/>
      <c r="D516" s="415"/>
      <c r="E516" s="415"/>
      <c r="F516" s="415"/>
      <c r="G516" s="415"/>
      <c r="H516" s="415"/>
      <c r="I516" s="415"/>
      <c r="J516" s="415"/>
      <c r="K516" s="415"/>
      <c r="L516" s="415"/>
      <c r="M516" s="415"/>
      <c r="N516" s="415"/>
      <c r="Q516" s="419"/>
    </row>
    <row r="517" spans="1:17" s="417" customFormat="1" x14ac:dyDescent="0.25">
      <c r="A517" s="416"/>
      <c r="C517" s="418"/>
      <c r="D517" s="415"/>
      <c r="E517" s="415"/>
      <c r="F517" s="415"/>
      <c r="G517" s="415"/>
      <c r="H517" s="415"/>
      <c r="I517" s="415"/>
      <c r="J517" s="415"/>
      <c r="K517" s="415"/>
      <c r="L517" s="415"/>
      <c r="M517" s="415"/>
      <c r="N517" s="415"/>
      <c r="Q517" s="419"/>
    </row>
    <row r="518" spans="1:17" s="417" customFormat="1" x14ac:dyDescent="0.25">
      <c r="A518" s="416"/>
      <c r="C518" s="418"/>
      <c r="D518" s="415"/>
      <c r="E518" s="415"/>
      <c r="F518" s="415"/>
      <c r="G518" s="415"/>
      <c r="H518" s="415"/>
      <c r="I518" s="415"/>
      <c r="J518" s="415"/>
      <c r="K518" s="415"/>
      <c r="L518" s="415"/>
      <c r="M518" s="415"/>
      <c r="N518" s="415"/>
      <c r="Q518" s="419"/>
    </row>
    <row r="519" spans="1:17" s="417" customFormat="1" x14ac:dyDescent="0.25">
      <c r="A519" s="416"/>
      <c r="C519" s="418"/>
      <c r="D519" s="415"/>
      <c r="E519" s="415"/>
      <c r="F519" s="415"/>
      <c r="G519" s="415"/>
      <c r="H519" s="415"/>
      <c r="I519" s="415"/>
      <c r="J519" s="415"/>
      <c r="K519" s="415"/>
      <c r="L519" s="415"/>
      <c r="M519" s="415"/>
      <c r="N519" s="415"/>
      <c r="Q519" s="419"/>
    </row>
    <row r="520" spans="1:17" s="417" customFormat="1" x14ac:dyDescent="0.25">
      <c r="A520" s="416"/>
      <c r="C520" s="418"/>
      <c r="D520" s="415"/>
      <c r="E520" s="415"/>
      <c r="F520" s="415"/>
      <c r="G520" s="415"/>
      <c r="H520" s="415"/>
      <c r="I520" s="415"/>
      <c r="J520" s="415"/>
      <c r="K520" s="415"/>
      <c r="L520" s="415"/>
      <c r="M520" s="415"/>
      <c r="N520" s="415"/>
      <c r="Q520" s="419"/>
    </row>
    <row r="521" spans="1:17" s="417" customFormat="1" x14ac:dyDescent="0.25">
      <c r="A521" s="416"/>
      <c r="C521" s="418"/>
      <c r="D521" s="415"/>
      <c r="E521" s="415"/>
      <c r="F521" s="415"/>
      <c r="G521" s="415"/>
      <c r="H521" s="415"/>
      <c r="I521" s="415"/>
      <c r="J521" s="415"/>
      <c r="K521" s="415"/>
      <c r="L521" s="415"/>
      <c r="M521" s="415"/>
      <c r="N521" s="415"/>
      <c r="Q521" s="419"/>
    </row>
    <row r="522" spans="1:17" s="417" customFormat="1" x14ac:dyDescent="0.25">
      <c r="A522" s="416"/>
      <c r="C522" s="418"/>
      <c r="D522" s="415"/>
      <c r="E522" s="415"/>
      <c r="F522" s="415"/>
      <c r="G522" s="415"/>
      <c r="H522" s="415"/>
      <c r="I522" s="415"/>
      <c r="J522" s="415"/>
      <c r="K522" s="415"/>
      <c r="L522" s="415"/>
      <c r="M522" s="415"/>
      <c r="N522" s="415"/>
      <c r="Q522" s="419"/>
    </row>
    <row r="523" spans="1:17" s="417" customFormat="1" x14ac:dyDescent="0.25">
      <c r="A523" s="416"/>
      <c r="C523" s="418"/>
      <c r="D523" s="415"/>
      <c r="E523" s="415"/>
      <c r="F523" s="415"/>
      <c r="G523" s="415"/>
      <c r="H523" s="415"/>
      <c r="I523" s="415"/>
      <c r="J523" s="415"/>
      <c r="K523" s="415"/>
      <c r="L523" s="415"/>
      <c r="M523" s="415"/>
      <c r="N523" s="415"/>
      <c r="Q523" s="419"/>
    </row>
    <row r="524" spans="1:17" s="417" customFormat="1" x14ac:dyDescent="0.25">
      <c r="A524" s="416"/>
      <c r="C524" s="418"/>
      <c r="D524" s="415"/>
      <c r="E524" s="415"/>
      <c r="F524" s="415"/>
      <c r="G524" s="415"/>
      <c r="H524" s="415"/>
      <c r="I524" s="415"/>
      <c r="J524" s="415"/>
      <c r="K524" s="415"/>
      <c r="L524" s="415"/>
      <c r="M524" s="415"/>
      <c r="N524" s="415"/>
      <c r="Q524" s="419"/>
    </row>
    <row r="525" spans="1:17" s="417" customFormat="1" x14ac:dyDescent="0.25">
      <c r="A525" s="416"/>
      <c r="C525" s="418"/>
      <c r="D525" s="415"/>
      <c r="E525" s="415"/>
      <c r="F525" s="415"/>
      <c r="G525" s="415"/>
      <c r="H525" s="415"/>
      <c r="I525" s="415"/>
      <c r="J525" s="415"/>
      <c r="K525" s="415"/>
      <c r="L525" s="415"/>
      <c r="M525" s="415"/>
      <c r="N525" s="415"/>
      <c r="Q525" s="419"/>
    </row>
    <row r="526" spans="1:17" s="417" customFormat="1" x14ac:dyDescent="0.25">
      <c r="A526" s="416"/>
      <c r="C526" s="418"/>
      <c r="D526" s="415"/>
      <c r="E526" s="415"/>
      <c r="F526" s="415"/>
      <c r="G526" s="415"/>
      <c r="H526" s="415"/>
      <c r="I526" s="415"/>
      <c r="J526" s="415"/>
      <c r="K526" s="415"/>
      <c r="L526" s="415"/>
      <c r="M526" s="415"/>
      <c r="N526" s="415"/>
      <c r="Q526" s="419"/>
    </row>
    <row r="527" spans="1:17" s="417" customFormat="1" x14ac:dyDescent="0.25">
      <c r="A527" s="416"/>
      <c r="C527" s="418"/>
      <c r="D527" s="415"/>
      <c r="E527" s="415"/>
      <c r="F527" s="415"/>
      <c r="G527" s="415"/>
      <c r="H527" s="415"/>
      <c r="I527" s="415"/>
      <c r="J527" s="415"/>
      <c r="K527" s="415"/>
      <c r="L527" s="415"/>
      <c r="M527" s="415"/>
      <c r="N527" s="415"/>
      <c r="Q527" s="419"/>
    </row>
    <row r="528" spans="1:17" s="417" customFormat="1" x14ac:dyDescent="0.25">
      <c r="A528" s="416"/>
      <c r="C528" s="418"/>
      <c r="D528" s="415"/>
      <c r="E528" s="415"/>
      <c r="F528" s="415"/>
      <c r="G528" s="415"/>
      <c r="H528" s="415"/>
      <c r="I528" s="415"/>
      <c r="J528" s="415"/>
      <c r="K528" s="415"/>
      <c r="L528" s="415"/>
      <c r="M528" s="415"/>
      <c r="N528" s="415"/>
      <c r="Q528" s="419"/>
    </row>
    <row r="529" spans="1:17" s="417" customFormat="1" x14ac:dyDescent="0.25">
      <c r="A529" s="416"/>
      <c r="C529" s="418"/>
      <c r="D529" s="415"/>
      <c r="E529" s="415"/>
      <c r="F529" s="415"/>
      <c r="G529" s="415"/>
      <c r="H529" s="415"/>
      <c r="I529" s="415"/>
      <c r="J529" s="415"/>
      <c r="K529" s="415"/>
      <c r="L529" s="415"/>
      <c r="M529" s="415"/>
      <c r="N529" s="415"/>
      <c r="Q529" s="419"/>
    </row>
    <row r="530" spans="1:17" s="417" customFormat="1" x14ac:dyDescent="0.25">
      <c r="A530" s="416"/>
      <c r="C530" s="418"/>
      <c r="D530" s="415"/>
      <c r="E530" s="415"/>
      <c r="F530" s="415"/>
      <c r="G530" s="415"/>
      <c r="H530" s="415"/>
      <c r="I530" s="415"/>
      <c r="J530" s="415"/>
      <c r="K530" s="415"/>
      <c r="L530" s="415"/>
      <c r="M530" s="415"/>
      <c r="N530" s="415"/>
      <c r="Q530" s="419"/>
    </row>
    <row r="531" spans="1:17" s="417" customFormat="1" x14ac:dyDescent="0.25">
      <c r="A531" s="416"/>
      <c r="C531" s="418"/>
      <c r="D531" s="415"/>
      <c r="E531" s="415"/>
      <c r="F531" s="415"/>
      <c r="G531" s="415"/>
      <c r="H531" s="415"/>
      <c r="I531" s="415"/>
      <c r="J531" s="415"/>
      <c r="K531" s="415"/>
      <c r="L531" s="415"/>
      <c r="M531" s="415"/>
      <c r="N531" s="415"/>
      <c r="Q531" s="419"/>
    </row>
    <row r="532" spans="1:17" s="417" customFormat="1" x14ac:dyDescent="0.25">
      <c r="A532" s="416"/>
      <c r="C532" s="418"/>
      <c r="D532" s="415"/>
      <c r="E532" s="415"/>
      <c r="F532" s="415"/>
      <c r="G532" s="415"/>
      <c r="H532" s="415"/>
      <c r="I532" s="415"/>
      <c r="J532" s="415"/>
      <c r="K532" s="415"/>
      <c r="L532" s="415"/>
      <c r="M532" s="415"/>
      <c r="N532" s="415"/>
      <c r="Q532" s="419"/>
    </row>
    <row r="533" spans="1:17" s="417" customFormat="1" x14ac:dyDescent="0.25">
      <c r="A533" s="416"/>
      <c r="C533" s="418"/>
      <c r="D533" s="415"/>
      <c r="E533" s="415"/>
      <c r="F533" s="415"/>
      <c r="G533" s="415"/>
      <c r="H533" s="415"/>
      <c r="I533" s="415"/>
      <c r="J533" s="415"/>
      <c r="K533" s="415"/>
      <c r="L533" s="415"/>
      <c r="M533" s="415"/>
      <c r="N533" s="415"/>
      <c r="Q533" s="419"/>
    </row>
    <row r="534" spans="1:17" s="417" customFormat="1" x14ac:dyDescent="0.25">
      <c r="A534" s="416"/>
      <c r="C534" s="418"/>
      <c r="D534" s="415"/>
      <c r="E534" s="415"/>
      <c r="F534" s="415"/>
      <c r="G534" s="415"/>
      <c r="H534" s="415"/>
      <c r="I534" s="415"/>
      <c r="J534" s="415"/>
      <c r="K534" s="415"/>
      <c r="L534" s="415"/>
      <c r="M534" s="415"/>
      <c r="N534" s="415"/>
      <c r="Q534" s="419"/>
    </row>
    <row r="535" spans="1:17" s="417" customFormat="1" x14ac:dyDescent="0.25">
      <c r="A535" s="416"/>
      <c r="C535" s="418"/>
      <c r="D535" s="415"/>
      <c r="E535" s="415"/>
      <c r="F535" s="415"/>
      <c r="G535" s="415"/>
      <c r="H535" s="415"/>
      <c r="I535" s="415"/>
      <c r="J535" s="415"/>
      <c r="K535" s="415"/>
      <c r="L535" s="415"/>
      <c r="M535" s="415"/>
      <c r="N535" s="415"/>
      <c r="Q535" s="419"/>
    </row>
    <row r="536" spans="1:17" s="417" customFormat="1" x14ac:dyDescent="0.25">
      <c r="A536" s="416"/>
      <c r="C536" s="418"/>
      <c r="D536" s="415"/>
      <c r="E536" s="415"/>
      <c r="F536" s="415"/>
      <c r="G536" s="415"/>
      <c r="H536" s="415"/>
      <c r="I536" s="415"/>
      <c r="J536" s="415"/>
      <c r="K536" s="415"/>
      <c r="L536" s="415"/>
      <c r="M536" s="415"/>
      <c r="N536" s="415"/>
      <c r="Q536" s="419"/>
    </row>
    <row r="537" spans="1:17" s="417" customFormat="1" x14ac:dyDescent="0.25">
      <c r="A537" s="416"/>
      <c r="C537" s="418"/>
      <c r="D537" s="415"/>
      <c r="E537" s="415"/>
      <c r="F537" s="415"/>
      <c r="G537" s="415"/>
      <c r="H537" s="415"/>
      <c r="I537" s="415"/>
      <c r="J537" s="415"/>
      <c r="K537" s="415"/>
      <c r="L537" s="415"/>
      <c r="M537" s="415"/>
      <c r="N537" s="415"/>
      <c r="Q537" s="419"/>
    </row>
    <row r="538" spans="1:17" s="417" customFormat="1" x14ac:dyDescent="0.25">
      <c r="A538" s="416"/>
      <c r="C538" s="418"/>
      <c r="D538" s="415"/>
      <c r="E538" s="415"/>
      <c r="F538" s="415"/>
      <c r="G538" s="415"/>
      <c r="H538" s="415"/>
      <c r="I538" s="415"/>
      <c r="J538" s="415"/>
      <c r="K538" s="415"/>
      <c r="L538" s="415"/>
      <c r="M538" s="415"/>
      <c r="N538" s="415"/>
      <c r="Q538" s="419"/>
    </row>
    <row r="539" spans="1:17" s="417" customFormat="1" x14ac:dyDescent="0.25">
      <c r="A539" s="416"/>
      <c r="C539" s="418"/>
      <c r="D539" s="415"/>
      <c r="E539" s="415"/>
      <c r="F539" s="415"/>
      <c r="G539" s="415"/>
      <c r="H539" s="415"/>
      <c r="I539" s="415"/>
      <c r="J539" s="415"/>
      <c r="K539" s="415"/>
      <c r="L539" s="415"/>
      <c r="M539" s="415"/>
      <c r="N539" s="415"/>
      <c r="Q539" s="419"/>
    </row>
    <row r="540" spans="1:17" s="417" customFormat="1" x14ac:dyDescent="0.25">
      <c r="A540" s="416"/>
      <c r="C540" s="418"/>
      <c r="D540" s="415"/>
      <c r="E540" s="415"/>
      <c r="F540" s="415"/>
      <c r="G540" s="415"/>
      <c r="H540" s="415"/>
      <c r="I540" s="415"/>
      <c r="J540" s="415"/>
      <c r="K540" s="415"/>
      <c r="L540" s="415"/>
      <c r="M540" s="415"/>
      <c r="N540" s="415"/>
      <c r="Q540" s="419"/>
    </row>
    <row r="541" spans="1:17" s="417" customFormat="1" x14ac:dyDescent="0.25">
      <c r="A541" s="416"/>
      <c r="C541" s="418"/>
      <c r="D541" s="415"/>
      <c r="E541" s="415"/>
      <c r="F541" s="415"/>
      <c r="G541" s="415"/>
      <c r="H541" s="415"/>
      <c r="I541" s="415"/>
      <c r="J541" s="415"/>
      <c r="K541" s="415"/>
      <c r="L541" s="415"/>
      <c r="M541" s="415"/>
      <c r="N541" s="415"/>
      <c r="Q541" s="419"/>
    </row>
    <row r="542" spans="1:17" s="417" customFormat="1" x14ac:dyDescent="0.25">
      <c r="A542" s="416"/>
      <c r="C542" s="418"/>
      <c r="D542" s="415"/>
      <c r="E542" s="415"/>
      <c r="F542" s="415"/>
      <c r="G542" s="415"/>
      <c r="H542" s="415"/>
      <c r="I542" s="415"/>
      <c r="J542" s="415"/>
      <c r="K542" s="415"/>
      <c r="L542" s="415"/>
      <c r="M542" s="415"/>
      <c r="N542" s="415"/>
      <c r="Q542" s="419"/>
    </row>
    <row r="543" spans="1:17" s="417" customFormat="1" x14ac:dyDescent="0.25">
      <c r="A543" s="416"/>
      <c r="C543" s="418"/>
      <c r="D543" s="415"/>
      <c r="E543" s="415"/>
      <c r="F543" s="415"/>
      <c r="G543" s="415"/>
      <c r="H543" s="415"/>
      <c r="I543" s="415"/>
      <c r="J543" s="415"/>
      <c r="K543" s="415"/>
      <c r="L543" s="415"/>
      <c r="M543" s="415"/>
      <c r="N543" s="415"/>
      <c r="Q543" s="419"/>
    </row>
    <row r="544" spans="1:17" s="417" customFormat="1" x14ac:dyDescent="0.25">
      <c r="A544" s="416"/>
      <c r="C544" s="418"/>
      <c r="D544" s="415"/>
      <c r="E544" s="415"/>
      <c r="F544" s="415"/>
      <c r="G544" s="415"/>
      <c r="H544" s="415"/>
      <c r="I544" s="415"/>
      <c r="J544" s="415"/>
      <c r="K544" s="415"/>
      <c r="L544" s="415"/>
      <c r="M544" s="415"/>
      <c r="N544" s="415"/>
      <c r="Q544" s="419"/>
    </row>
    <row r="545" spans="1:17" s="417" customFormat="1" x14ac:dyDescent="0.25">
      <c r="A545" s="416"/>
      <c r="C545" s="418"/>
      <c r="D545" s="415"/>
      <c r="E545" s="415"/>
      <c r="F545" s="415"/>
      <c r="G545" s="415"/>
      <c r="H545" s="415"/>
      <c r="I545" s="415"/>
      <c r="J545" s="415"/>
      <c r="K545" s="415"/>
      <c r="L545" s="415"/>
      <c r="M545" s="415"/>
      <c r="N545" s="415"/>
      <c r="Q545" s="419"/>
    </row>
    <row r="546" spans="1:17" s="417" customFormat="1" x14ac:dyDescent="0.25">
      <c r="A546" s="416"/>
      <c r="C546" s="418"/>
      <c r="D546" s="415"/>
      <c r="E546" s="415"/>
      <c r="F546" s="415"/>
      <c r="G546" s="415"/>
      <c r="H546" s="415"/>
      <c r="I546" s="415"/>
      <c r="J546" s="415"/>
      <c r="K546" s="415"/>
      <c r="L546" s="415"/>
      <c r="M546" s="415"/>
      <c r="N546" s="415"/>
      <c r="Q546" s="419"/>
    </row>
    <row r="547" spans="1:17" s="417" customFormat="1" x14ac:dyDescent="0.25">
      <c r="A547" s="416"/>
      <c r="C547" s="418"/>
      <c r="D547" s="415"/>
      <c r="E547" s="415"/>
      <c r="F547" s="415"/>
      <c r="G547" s="415"/>
      <c r="H547" s="415"/>
      <c r="I547" s="415"/>
      <c r="J547" s="415"/>
      <c r="K547" s="415"/>
      <c r="L547" s="415"/>
      <c r="M547" s="415"/>
      <c r="N547" s="415"/>
      <c r="Q547" s="419"/>
    </row>
    <row r="548" spans="1:17" s="417" customFormat="1" x14ac:dyDescent="0.25">
      <c r="A548" s="416"/>
      <c r="C548" s="418"/>
      <c r="D548" s="415"/>
      <c r="E548" s="415"/>
      <c r="F548" s="415"/>
      <c r="G548" s="415"/>
      <c r="H548" s="415"/>
      <c r="I548" s="415"/>
      <c r="J548" s="415"/>
      <c r="K548" s="415"/>
      <c r="L548" s="415"/>
      <c r="M548" s="415"/>
      <c r="N548" s="415"/>
      <c r="Q548" s="419"/>
    </row>
    <row r="549" spans="1:17" s="417" customFormat="1" x14ac:dyDescent="0.25">
      <c r="A549" s="416"/>
      <c r="C549" s="418"/>
      <c r="D549" s="415"/>
      <c r="E549" s="415"/>
      <c r="F549" s="415"/>
      <c r="G549" s="415"/>
      <c r="H549" s="415"/>
      <c r="I549" s="415"/>
      <c r="J549" s="415"/>
      <c r="K549" s="415"/>
      <c r="L549" s="415"/>
      <c r="M549" s="415"/>
      <c r="N549" s="415"/>
      <c r="Q549" s="419"/>
    </row>
    <row r="550" spans="1:17" s="417" customFormat="1" x14ac:dyDescent="0.25">
      <c r="A550" s="416"/>
      <c r="C550" s="418"/>
      <c r="D550" s="415"/>
      <c r="E550" s="415"/>
      <c r="F550" s="415"/>
      <c r="G550" s="415"/>
      <c r="H550" s="415"/>
      <c r="I550" s="415"/>
      <c r="J550" s="415"/>
      <c r="K550" s="415"/>
      <c r="L550" s="415"/>
      <c r="M550" s="415"/>
      <c r="N550" s="415"/>
      <c r="Q550" s="419"/>
    </row>
    <row r="551" spans="1:17" s="417" customFormat="1" x14ac:dyDescent="0.25">
      <c r="A551" s="416"/>
      <c r="C551" s="418"/>
      <c r="D551" s="415"/>
      <c r="E551" s="415"/>
      <c r="F551" s="415"/>
      <c r="G551" s="415"/>
      <c r="H551" s="415"/>
      <c r="I551" s="415"/>
      <c r="J551" s="415"/>
      <c r="K551" s="415"/>
      <c r="L551" s="415"/>
      <c r="M551" s="415"/>
      <c r="N551" s="415"/>
      <c r="Q551" s="419"/>
    </row>
    <row r="552" spans="1:17" s="417" customFormat="1" x14ac:dyDescent="0.25">
      <c r="A552" s="416"/>
      <c r="C552" s="418"/>
      <c r="D552" s="415"/>
      <c r="E552" s="415"/>
      <c r="F552" s="415"/>
      <c r="G552" s="415"/>
      <c r="H552" s="415"/>
      <c r="I552" s="415"/>
      <c r="J552" s="415"/>
      <c r="K552" s="415"/>
      <c r="L552" s="415"/>
      <c r="M552" s="415"/>
      <c r="N552" s="415"/>
      <c r="Q552" s="419"/>
    </row>
    <row r="553" spans="1:17" s="417" customFormat="1" x14ac:dyDescent="0.25">
      <c r="A553" s="416"/>
      <c r="C553" s="418"/>
      <c r="D553" s="415"/>
      <c r="E553" s="415"/>
      <c r="F553" s="415"/>
      <c r="G553" s="415"/>
      <c r="H553" s="415"/>
      <c r="I553" s="415"/>
      <c r="J553" s="415"/>
      <c r="K553" s="415"/>
      <c r="L553" s="415"/>
      <c r="M553" s="415"/>
      <c r="N553" s="415"/>
      <c r="Q553" s="419"/>
    </row>
    <row r="554" spans="1:17" s="417" customFormat="1" x14ac:dyDescent="0.25">
      <c r="A554" s="416"/>
      <c r="C554" s="418"/>
      <c r="D554" s="415"/>
      <c r="E554" s="415"/>
      <c r="F554" s="415"/>
      <c r="G554" s="415"/>
      <c r="H554" s="415"/>
      <c r="I554" s="415"/>
      <c r="J554" s="415"/>
      <c r="K554" s="415"/>
      <c r="L554" s="415"/>
      <c r="M554" s="415"/>
      <c r="N554" s="415"/>
      <c r="Q554" s="419"/>
    </row>
    <row r="555" spans="1:17" s="417" customFormat="1" x14ac:dyDescent="0.25">
      <c r="A555" s="416"/>
      <c r="C555" s="418"/>
      <c r="D555" s="415"/>
      <c r="E555" s="415"/>
      <c r="F555" s="415"/>
      <c r="G555" s="415"/>
      <c r="H555" s="415"/>
      <c r="I555" s="415"/>
      <c r="J555" s="415"/>
      <c r="K555" s="415"/>
      <c r="L555" s="415"/>
      <c r="M555" s="415"/>
      <c r="N555" s="415"/>
      <c r="Q555" s="419"/>
    </row>
    <row r="556" spans="1:17" s="417" customFormat="1" x14ac:dyDescent="0.25">
      <c r="A556" s="416"/>
      <c r="C556" s="418"/>
      <c r="D556" s="415"/>
      <c r="E556" s="415"/>
      <c r="F556" s="415"/>
      <c r="G556" s="415"/>
      <c r="H556" s="415"/>
      <c r="I556" s="415"/>
      <c r="J556" s="415"/>
      <c r="K556" s="415"/>
      <c r="L556" s="415"/>
      <c r="M556" s="415"/>
      <c r="N556" s="415"/>
      <c r="Q556" s="419"/>
    </row>
    <row r="557" spans="1:17" s="417" customFormat="1" x14ac:dyDescent="0.25">
      <c r="A557" s="416"/>
      <c r="C557" s="418"/>
      <c r="D557" s="415"/>
      <c r="E557" s="415"/>
      <c r="F557" s="415"/>
      <c r="G557" s="415"/>
      <c r="H557" s="415"/>
      <c r="I557" s="415"/>
      <c r="J557" s="415"/>
      <c r="K557" s="415"/>
      <c r="L557" s="415"/>
      <c r="M557" s="415"/>
      <c r="N557" s="415"/>
      <c r="Q557" s="419"/>
    </row>
    <row r="558" spans="1:17" s="417" customFormat="1" x14ac:dyDescent="0.25">
      <c r="A558" s="416"/>
      <c r="C558" s="418"/>
      <c r="D558" s="415"/>
      <c r="E558" s="415"/>
      <c r="F558" s="415"/>
      <c r="G558" s="415"/>
      <c r="H558" s="415"/>
      <c r="I558" s="415"/>
      <c r="J558" s="415"/>
      <c r="K558" s="415"/>
      <c r="L558" s="415"/>
      <c r="M558" s="415"/>
      <c r="N558" s="415"/>
      <c r="Q558" s="419"/>
    </row>
    <row r="559" spans="1:17" s="417" customFormat="1" x14ac:dyDescent="0.25">
      <c r="A559" s="416"/>
      <c r="C559" s="418"/>
      <c r="D559" s="415"/>
      <c r="E559" s="415"/>
      <c r="F559" s="415"/>
      <c r="G559" s="415"/>
      <c r="H559" s="415"/>
      <c r="I559" s="415"/>
      <c r="J559" s="415"/>
      <c r="K559" s="415"/>
      <c r="L559" s="415"/>
      <c r="M559" s="415"/>
      <c r="N559" s="415"/>
      <c r="Q559" s="419"/>
    </row>
    <row r="560" spans="1:17" s="417" customFormat="1" x14ac:dyDescent="0.25">
      <c r="A560" s="416"/>
      <c r="C560" s="418"/>
      <c r="D560" s="415"/>
      <c r="E560" s="415"/>
      <c r="F560" s="415"/>
      <c r="G560" s="415"/>
      <c r="H560" s="415"/>
      <c r="I560" s="415"/>
      <c r="J560" s="415"/>
      <c r="K560" s="415"/>
      <c r="L560" s="415"/>
      <c r="M560" s="415"/>
      <c r="N560" s="415"/>
      <c r="Q560" s="419"/>
    </row>
    <row r="561" spans="1:17" s="417" customFormat="1" x14ac:dyDescent="0.25">
      <c r="A561" s="416"/>
      <c r="C561" s="418"/>
      <c r="D561" s="415"/>
      <c r="E561" s="415"/>
      <c r="F561" s="415"/>
      <c r="G561" s="415"/>
      <c r="H561" s="415"/>
      <c r="I561" s="415"/>
      <c r="J561" s="415"/>
      <c r="K561" s="415"/>
      <c r="L561" s="415"/>
      <c r="M561" s="415"/>
      <c r="N561" s="415"/>
      <c r="Q561" s="419"/>
    </row>
    <row r="562" spans="1:17" s="417" customFormat="1" x14ac:dyDescent="0.25">
      <c r="A562" s="416"/>
      <c r="C562" s="418"/>
      <c r="D562" s="415"/>
      <c r="E562" s="415"/>
      <c r="F562" s="415"/>
      <c r="G562" s="415"/>
      <c r="H562" s="415"/>
      <c r="I562" s="415"/>
      <c r="J562" s="415"/>
      <c r="K562" s="415"/>
      <c r="L562" s="415"/>
      <c r="M562" s="415"/>
      <c r="N562" s="415"/>
      <c r="Q562" s="419"/>
    </row>
    <row r="563" spans="1:17" s="417" customFormat="1" x14ac:dyDescent="0.25">
      <c r="A563" s="416"/>
      <c r="C563" s="418"/>
      <c r="D563" s="415"/>
      <c r="E563" s="415"/>
      <c r="F563" s="415"/>
      <c r="G563" s="415"/>
      <c r="H563" s="415"/>
      <c r="I563" s="415"/>
      <c r="J563" s="415"/>
      <c r="K563" s="415"/>
      <c r="L563" s="415"/>
      <c r="M563" s="415"/>
      <c r="N563" s="415"/>
      <c r="Q563" s="419"/>
    </row>
    <row r="564" spans="1:17" s="417" customFormat="1" x14ac:dyDescent="0.25">
      <c r="A564" s="416"/>
      <c r="C564" s="418"/>
      <c r="D564" s="415"/>
      <c r="E564" s="415"/>
      <c r="F564" s="415"/>
      <c r="G564" s="415"/>
      <c r="H564" s="415"/>
      <c r="I564" s="415"/>
      <c r="J564" s="415"/>
      <c r="K564" s="415"/>
      <c r="L564" s="415"/>
      <c r="M564" s="415"/>
      <c r="N564" s="415"/>
      <c r="Q564" s="419"/>
    </row>
    <row r="565" spans="1:17" s="417" customFormat="1" x14ac:dyDescent="0.25">
      <c r="A565" s="416"/>
      <c r="C565" s="418"/>
      <c r="D565" s="415"/>
      <c r="E565" s="415"/>
      <c r="F565" s="415"/>
      <c r="G565" s="415"/>
      <c r="H565" s="415"/>
      <c r="I565" s="415"/>
      <c r="J565" s="415"/>
      <c r="K565" s="415"/>
      <c r="L565" s="415"/>
      <c r="M565" s="415"/>
      <c r="N565" s="415"/>
      <c r="Q565" s="419"/>
    </row>
    <row r="566" spans="1:17" s="417" customFormat="1" x14ac:dyDescent="0.25">
      <c r="A566" s="416"/>
      <c r="C566" s="418"/>
      <c r="D566" s="415"/>
      <c r="E566" s="415"/>
      <c r="F566" s="415"/>
      <c r="G566" s="415"/>
      <c r="H566" s="415"/>
      <c r="I566" s="415"/>
      <c r="J566" s="415"/>
      <c r="K566" s="415"/>
      <c r="L566" s="415"/>
      <c r="M566" s="415"/>
      <c r="N566" s="415"/>
      <c r="Q566" s="419"/>
    </row>
    <row r="567" spans="1:17" s="417" customFormat="1" x14ac:dyDescent="0.25">
      <c r="A567" s="416"/>
      <c r="C567" s="418"/>
      <c r="D567" s="415"/>
      <c r="E567" s="415"/>
      <c r="F567" s="415"/>
      <c r="G567" s="415"/>
      <c r="H567" s="415"/>
      <c r="I567" s="415"/>
      <c r="J567" s="415"/>
      <c r="K567" s="415"/>
      <c r="L567" s="415"/>
      <c r="M567" s="415"/>
      <c r="N567" s="415"/>
      <c r="Q567" s="419"/>
    </row>
    <row r="568" spans="1:17" s="417" customFormat="1" x14ac:dyDescent="0.25">
      <c r="A568" s="416"/>
      <c r="C568" s="418"/>
      <c r="D568" s="415"/>
      <c r="E568" s="415"/>
      <c r="F568" s="415"/>
      <c r="G568" s="415"/>
      <c r="H568" s="415"/>
      <c r="I568" s="415"/>
      <c r="J568" s="415"/>
      <c r="K568" s="415"/>
      <c r="L568" s="415"/>
      <c r="M568" s="415"/>
      <c r="N568" s="415"/>
      <c r="Q568" s="419"/>
    </row>
    <row r="569" spans="1:17" s="417" customFormat="1" x14ac:dyDescent="0.25">
      <c r="A569" s="416"/>
      <c r="C569" s="418"/>
      <c r="D569" s="415"/>
      <c r="E569" s="415"/>
      <c r="F569" s="415"/>
      <c r="G569" s="415"/>
      <c r="H569" s="415"/>
      <c r="I569" s="415"/>
      <c r="J569" s="415"/>
      <c r="K569" s="415"/>
      <c r="L569" s="415"/>
      <c r="M569" s="415"/>
      <c r="N569" s="415"/>
      <c r="Q569" s="419"/>
    </row>
    <row r="570" spans="1:17" s="417" customFormat="1" x14ac:dyDescent="0.25">
      <c r="A570" s="416"/>
      <c r="C570" s="418"/>
      <c r="D570" s="415"/>
      <c r="E570" s="415"/>
      <c r="F570" s="415"/>
      <c r="G570" s="415"/>
      <c r="H570" s="415"/>
      <c r="I570" s="415"/>
      <c r="J570" s="415"/>
      <c r="K570" s="415"/>
      <c r="L570" s="415"/>
      <c r="M570" s="415"/>
      <c r="N570" s="415"/>
      <c r="Q570" s="419"/>
    </row>
    <row r="571" spans="1:17" s="417" customFormat="1" x14ac:dyDescent="0.25">
      <c r="A571" s="416"/>
      <c r="C571" s="418"/>
      <c r="D571" s="415"/>
      <c r="E571" s="415"/>
      <c r="F571" s="415"/>
      <c r="G571" s="415"/>
      <c r="H571" s="415"/>
      <c r="I571" s="415"/>
      <c r="J571" s="415"/>
      <c r="K571" s="415"/>
      <c r="L571" s="415"/>
      <c r="M571" s="415"/>
      <c r="N571" s="415"/>
      <c r="Q571" s="419"/>
    </row>
    <row r="572" spans="1:17" s="417" customFormat="1" x14ac:dyDescent="0.25">
      <c r="A572" s="416"/>
      <c r="C572" s="418"/>
      <c r="D572" s="415"/>
      <c r="E572" s="415"/>
      <c r="F572" s="415"/>
      <c r="G572" s="415"/>
      <c r="H572" s="415"/>
      <c r="I572" s="415"/>
      <c r="J572" s="415"/>
      <c r="K572" s="415"/>
      <c r="L572" s="415"/>
      <c r="M572" s="415"/>
      <c r="N572" s="415"/>
      <c r="Q572" s="419"/>
    </row>
    <row r="573" spans="1:17" s="417" customFormat="1" x14ac:dyDescent="0.25">
      <c r="A573" s="416"/>
      <c r="C573" s="418"/>
      <c r="D573" s="415"/>
      <c r="E573" s="415"/>
      <c r="F573" s="415"/>
      <c r="G573" s="415"/>
      <c r="H573" s="415"/>
      <c r="I573" s="415"/>
      <c r="J573" s="415"/>
      <c r="K573" s="415"/>
      <c r="L573" s="415"/>
      <c r="M573" s="415"/>
      <c r="N573" s="415"/>
      <c r="Q573" s="419"/>
    </row>
    <row r="574" spans="1:17" s="417" customFormat="1" x14ac:dyDescent="0.25">
      <c r="A574" s="416"/>
      <c r="C574" s="418"/>
      <c r="D574" s="415"/>
      <c r="E574" s="415"/>
      <c r="F574" s="415"/>
      <c r="G574" s="415"/>
      <c r="H574" s="415"/>
      <c r="I574" s="415"/>
      <c r="J574" s="415"/>
      <c r="K574" s="415"/>
      <c r="L574" s="415"/>
      <c r="M574" s="415"/>
      <c r="N574" s="415"/>
      <c r="Q574" s="419"/>
    </row>
    <row r="575" spans="1:17" s="417" customFormat="1" x14ac:dyDescent="0.25">
      <c r="A575" s="416"/>
      <c r="C575" s="418"/>
      <c r="D575" s="415"/>
      <c r="E575" s="415"/>
      <c r="F575" s="415"/>
      <c r="G575" s="415"/>
      <c r="H575" s="415"/>
      <c r="I575" s="415"/>
      <c r="J575" s="415"/>
      <c r="K575" s="415"/>
      <c r="L575" s="415"/>
      <c r="M575" s="415"/>
      <c r="N575" s="415"/>
      <c r="Q575" s="419"/>
    </row>
    <row r="576" spans="1:17" s="417" customFormat="1" x14ac:dyDescent="0.25">
      <c r="A576" s="416"/>
      <c r="C576" s="418"/>
      <c r="D576" s="415"/>
      <c r="E576" s="415"/>
      <c r="F576" s="415"/>
      <c r="G576" s="415"/>
      <c r="H576" s="415"/>
      <c r="I576" s="415"/>
      <c r="J576" s="415"/>
      <c r="K576" s="415"/>
      <c r="L576" s="415"/>
      <c r="M576" s="415"/>
      <c r="N576" s="415"/>
      <c r="Q576" s="419"/>
    </row>
    <row r="577" spans="1:17" s="417" customFormat="1" x14ac:dyDescent="0.25">
      <c r="A577" s="416"/>
      <c r="C577" s="418"/>
      <c r="D577" s="415"/>
      <c r="E577" s="415"/>
      <c r="F577" s="415"/>
      <c r="G577" s="415"/>
      <c r="H577" s="415"/>
      <c r="I577" s="415"/>
      <c r="J577" s="415"/>
      <c r="K577" s="415"/>
      <c r="L577" s="415"/>
      <c r="M577" s="415"/>
      <c r="N577" s="415"/>
      <c r="Q577" s="419"/>
    </row>
    <row r="578" spans="1:17" s="417" customFormat="1" x14ac:dyDescent="0.25">
      <c r="A578" s="416"/>
      <c r="C578" s="418"/>
      <c r="D578" s="415"/>
      <c r="E578" s="415"/>
      <c r="F578" s="415"/>
      <c r="G578" s="415"/>
      <c r="H578" s="415"/>
      <c r="I578" s="415"/>
      <c r="J578" s="415"/>
      <c r="K578" s="415"/>
      <c r="L578" s="415"/>
      <c r="M578" s="415"/>
      <c r="N578" s="415"/>
      <c r="Q578" s="419"/>
    </row>
    <row r="579" spans="1:17" s="417" customFormat="1" x14ac:dyDescent="0.25">
      <c r="A579" s="416"/>
      <c r="C579" s="418"/>
      <c r="D579" s="415"/>
      <c r="E579" s="415"/>
      <c r="F579" s="415"/>
      <c r="G579" s="415"/>
      <c r="H579" s="415"/>
      <c r="I579" s="415"/>
      <c r="J579" s="415"/>
      <c r="K579" s="415"/>
      <c r="L579" s="415"/>
      <c r="M579" s="415"/>
      <c r="N579" s="415"/>
      <c r="Q579" s="419"/>
    </row>
    <row r="580" spans="1:17" s="417" customFormat="1" x14ac:dyDescent="0.25">
      <c r="A580" s="416"/>
      <c r="C580" s="418"/>
      <c r="D580" s="415"/>
      <c r="E580" s="415"/>
      <c r="F580" s="415"/>
      <c r="G580" s="415"/>
      <c r="H580" s="415"/>
      <c r="I580" s="415"/>
      <c r="J580" s="415"/>
      <c r="K580" s="415"/>
      <c r="L580" s="415"/>
      <c r="M580" s="415"/>
      <c r="N580" s="415"/>
      <c r="Q580" s="419"/>
    </row>
    <row r="581" spans="1:17" s="417" customFormat="1" x14ac:dyDescent="0.25">
      <c r="A581" s="416"/>
      <c r="C581" s="418"/>
      <c r="D581" s="415"/>
      <c r="E581" s="415"/>
      <c r="F581" s="415"/>
      <c r="G581" s="415"/>
      <c r="H581" s="415"/>
      <c r="I581" s="415"/>
      <c r="J581" s="415"/>
      <c r="K581" s="415"/>
      <c r="L581" s="415"/>
      <c r="M581" s="415"/>
      <c r="N581" s="415"/>
      <c r="Q581" s="419"/>
    </row>
    <row r="582" spans="1:17" s="417" customFormat="1" x14ac:dyDescent="0.25">
      <c r="A582" s="416"/>
      <c r="C582" s="418"/>
      <c r="D582" s="415"/>
      <c r="E582" s="415"/>
      <c r="F582" s="415"/>
      <c r="G582" s="415"/>
      <c r="H582" s="415"/>
      <c r="I582" s="415"/>
      <c r="J582" s="415"/>
      <c r="K582" s="415"/>
      <c r="L582" s="415"/>
      <c r="M582" s="415"/>
      <c r="N582" s="415"/>
      <c r="Q582" s="419"/>
    </row>
    <row r="583" spans="1:17" s="417" customFormat="1" x14ac:dyDescent="0.25">
      <c r="A583" s="416"/>
      <c r="C583" s="418"/>
      <c r="D583" s="415"/>
      <c r="E583" s="415"/>
      <c r="F583" s="415"/>
      <c r="G583" s="415"/>
      <c r="H583" s="415"/>
      <c r="I583" s="415"/>
      <c r="J583" s="415"/>
      <c r="K583" s="415"/>
      <c r="L583" s="415"/>
      <c r="M583" s="415"/>
      <c r="N583" s="415"/>
      <c r="Q583" s="419"/>
    </row>
    <row r="584" spans="1:17" s="417" customFormat="1" x14ac:dyDescent="0.25">
      <c r="A584" s="416"/>
      <c r="C584" s="418"/>
      <c r="D584" s="415"/>
      <c r="E584" s="415"/>
      <c r="F584" s="415"/>
      <c r="G584" s="415"/>
      <c r="H584" s="415"/>
      <c r="I584" s="415"/>
      <c r="J584" s="415"/>
      <c r="K584" s="415"/>
      <c r="L584" s="415"/>
      <c r="M584" s="415"/>
      <c r="N584" s="415"/>
      <c r="Q584" s="419"/>
    </row>
    <row r="585" spans="1:17" s="417" customFormat="1" x14ac:dyDescent="0.25">
      <c r="A585" s="416"/>
      <c r="C585" s="418"/>
      <c r="D585" s="415"/>
      <c r="E585" s="415"/>
      <c r="F585" s="415"/>
      <c r="G585" s="415"/>
      <c r="H585" s="415"/>
      <c r="I585" s="415"/>
      <c r="J585" s="415"/>
      <c r="K585" s="415"/>
      <c r="L585" s="415"/>
      <c r="M585" s="415"/>
      <c r="N585" s="415"/>
      <c r="Q585" s="419"/>
    </row>
    <row r="586" spans="1:17" s="417" customFormat="1" x14ac:dyDescent="0.25">
      <c r="A586" s="416"/>
      <c r="C586" s="418"/>
      <c r="D586" s="415"/>
      <c r="E586" s="415"/>
      <c r="F586" s="415"/>
      <c r="G586" s="415"/>
      <c r="H586" s="415"/>
      <c r="I586" s="415"/>
      <c r="J586" s="415"/>
      <c r="K586" s="415"/>
      <c r="L586" s="415"/>
      <c r="M586" s="415"/>
      <c r="N586" s="415"/>
      <c r="Q586" s="419"/>
    </row>
    <row r="587" spans="1:17" s="417" customFormat="1" x14ac:dyDescent="0.25">
      <c r="A587" s="416"/>
      <c r="C587" s="418"/>
      <c r="D587" s="415"/>
      <c r="E587" s="415"/>
      <c r="F587" s="415"/>
      <c r="G587" s="415"/>
      <c r="H587" s="415"/>
      <c r="I587" s="415"/>
      <c r="J587" s="415"/>
      <c r="K587" s="415"/>
      <c r="L587" s="415"/>
      <c r="M587" s="415"/>
      <c r="N587" s="415"/>
      <c r="Q587" s="419"/>
    </row>
    <row r="588" spans="1:17" s="417" customFormat="1" x14ac:dyDescent="0.25">
      <c r="A588" s="416"/>
      <c r="C588" s="418"/>
      <c r="D588" s="415"/>
      <c r="E588" s="415"/>
      <c r="F588" s="415"/>
      <c r="G588" s="415"/>
      <c r="H588" s="415"/>
      <c r="I588" s="415"/>
      <c r="J588" s="415"/>
      <c r="K588" s="415"/>
      <c r="L588" s="415"/>
      <c r="M588" s="415"/>
      <c r="N588" s="415"/>
      <c r="Q588" s="419"/>
    </row>
    <row r="589" spans="1:17" s="417" customFormat="1" x14ac:dyDescent="0.25">
      <c r="A589" s="416"/>
      <c r="C589" s="418"/>
      <c r="D589" s="415"/>
      <c r="E589" s="415"/>
      <c r="F589" s="415"/>
      <c r="G589" s="415"/>
      <c r="H589" s="415"/>
      <c r="I589" s="415"/>
      <c r="J589" s="415"/>
      <c r="K589" s="415"/>
      <c r="L589" s="415"/>
      <c r="M589" s="415"/>
      <c r="N589" s="415"/>
      <c r="Q589" s="419"/>
    </row>
    <row r="590" spans="1:17" s="417" customFormat="1" x14ac:dyDescent="0.25">
      <c r="A590" s="416"/>
      <c r="C590" s="418"/>
      <c r="D590" s="415"/>
      <c r="E590" s="415"/>
      <c r="F590" s="415"/>
      <c r="G590" s="415"/>
      <c r="H590" s="415"/>
      <c r="I590" s="415"/>
      <c r="J590" s="415"/>
      <c r="K590" s="415"/>
      <c r="L590" s="415"/>
      <c r="M590" s="415"/>
      <c r="N590" s="415"/>
      <c r="Q590" s="419"/>
    </row>
    <row r="591" spans="1:17" s="417" customFormat="1" x14ac:dyDescent="0.25">
      <c r="A591" s="416"/>
      <c r="C591" s="418"/>
      <c r="D591" s="415"/>
      <c r="E591" s="415"/>
      <c r="F591" s="415"/>
      <c r="G591" s="415"/>
      <c r="H591" s="415"/>
      <c r="I591" s="415"/>
      <c r="J591" s="415"/>
      <c r="K591" s="415"/>
      <c r="L591" s="415"/>
      <c r="M591" s="415"/>
      <c r="N591" s="415"/>
      <c r="Q591" s="419"/>
    </row>
    <row r="592" spans="1:17" s="417" customFormat="1" x14ac:dyDescent="0.25">
      <c r="A592" s="416"/>
      <c r="C592" s="418"/>
      <c r="D592" s="415"/>
      <c r="E592" s="415"/>
      <c r="F592" s="415"/>
      <c r="G592" s="415"/>
      <c r="H592" s="415"/>
      <c r="I592" s="415"/>
      <c r="J592" s="415"/>
      <c r="K592" s="415"/>
      <c r="L592" s="415"/>
      <c r="M592" s="415"/>
      <c r="N592" s="415"/>
      <c r="Q592" s="419"/>
    </row>
    <row r="593" spans="1:17" s="417" customFormat="1" x14ac:dyDescent="0.25">
      <c r="A593" s="416"/>
      <c r="C593" s="418"/>
      <c r="D593" s="415"/>
      <c r="E593" s="415"/>
      <c r="F593" s="415"/>
      <c r="G593" s="415"/>
      <c r="H593" s="415"/>
      <c r="I593" s="415"/>
      <c r="J593" s="415"/>
      <c r="K593" s="415"/>
      <c r="L593" s="415"/>
      <c r="M593" s="415"/>
      <c r="N593" s="415"/>
      <c r="Q593" s="419"/>
    </row>
    <row r="594" spans="1:17" s="417" customFormat="1" x14ac:dyDescent="0.25">
      <c r="A594" s="416"/>
      <c r="C594" s="418"/>
      <c r="D594" s="415"/>
      <c r="E594" s="415"/>
      <c r="F594" s="415"/>
      <c r="G594" s="415"/>
      <c r="H594" s="415"/>
      <c r="I594" s="415"/>
      <c r="J594" s="415"/>
      <c r="K594" s="415"/>
      <c r="L594" s="415"/>
      <c r="M594" s="415"/>
      <c r="N594" s="415"/>
      <c r="Q594" s="419"/>
    </row>
    <row r="595" spans="1:17" s="417" customFormat="1" x14ac:dyDescent="0.25">
      <c r="A595" s="416"/>
      <c r="C595" s="418"/>
      <c r="D595" s="415"/>
      <c r="E595" s="415"/>
      <c r="F595" s="415"/>
      <c r="G595" s="415"/>
      <c r="H595" s="415"/>
      <c r="I595" s="415"/>
      <c r="J595" s="415"/>
      <c r="K595" s="415"/>
      <c r="L595" s="415"/>
      <c r="M595" s="415"/>
      <c r="N595" s="415"/>
      <c r="Q595" s="419"/>
    </row>
    <row r="596" spans="1:17" s="417" customFormat="1" x14ac:dyDescent="0.25">
      <c r="A596" s="416"/>
      <c r="C596" s="418"/>
      <c r="D596" s="415"/>
      <c r="E596" s="415"/>
      <c r="F596" s="415"/>
      <c r="G596" s="415"/>
      <c r="H596" s="415"/>
      <c r="I596" s="415"/>
      <c r="J596" s="415"/>
      <c r="K596" s="415"/>
      <c r="L596" s="415"/>
      <c r="M596" s="415"/>
      <c r="N596" s="415"/>
      <c r="Q596" s="419"/>
    </row>
    <row r="597" spans="1:17" s="417" customFormat="1" x14ac:dyDescent="0.25">
      <c r="A597" s="416"/>
      <c r="C597" s="418"/>
      <c r="D597" s="415"/>
      <c r="E597" s="415"/>
      <c r="F597" s="415"/>
      <c r="G597" s="415"/>
      <c r="H597" s="415"/>
      <c r="I597" s="415"/>
      <c r="J597" s="415"/>
      <c r="K597" s="415"/>
      <c r="L597" s="415"/>
      <c r="M597" s="415"/>
      <c r="N597" s="415"/>
      <c r="Q597" s="419"/>
    </row>
    <row r="598" spans="1:17" s="417" customFormat="1" x14ac:dyDescent="0.25">
      <c r="A598" s="416"/>
      <c r="C598" s="418"/>
      <c r="D598" s="415"/>
      <c r="E598" s="415"/>
      <c r="F598" s="415"/>
      <c r="G598" s="415"/>
      <c r="H598" s="415"/>
      <c r="I598" s="415"/>
      <c r="J598" s="415"/>
      <c r="K598" s="415"/>
      <c r="L598" s="415"/>
      <c r="M598" s="415"/>
      <c r="N598" s="415"/>
      <c r="Q598" s="419"/>
    </row>
    <row r="599" spans="1:17" s="417" customFormat="1" x14ac:dyDescent="0.25">
      <c r="A599" s="416"/>
      <c r="C599" s="418"/>
      <c r="D599" s="415"/>
      <c r="E599" s="415"/>
      <c r="F599" s="415"/>
      <c r="G599" s="415"/>
      <c r="H599" s="415"/>
      <c r="I599" s="415"/>
      <c r="J599" s="415"/>
      <c r="K599" s="415"/>
      <c r="L599" s="415"/>
      <c r="M599" s="415"/>
      <c r="N599" s="415"/>
      <c r="Q599" s="419"/>
    </row>
    <row r="600" spans="1:17" s="417" customFormat="1" x14ac:dyDescent="0.25">
      <c r="A600" s="416"/>
      <c r="C600" s="418"/>
      <c r="D600" s="415"/>
      <c r="E600" s="415"/>
      <c r="F600" s="415"/>
      <c r="G600" s="415"/>
      <c r="H600" s="415"/>
      <c r="I600" s="415"/>
      <c r="J600" s="415"/>
      <c r="K600" s="415"/>
      <c r="L600" s="415"/>
      <c r="M600" s="415"/>
      <c r="N600" s="415"/>
      <c r="Q600" s="419"/>
    </row>
    <row r="601" spans="1:17" s="417" customFormat="1" x14ac:dyDescent="0.25">
      <c r="A601" s="416"/>
      <c r="C601" s="418"/>
      <c r="D601" s="415"/>
      <c r="E601" s="415"/>
      <c r="F601" s="415"/>
      <c r="G601" s="415"/>
      <c r="H601" s="415"/>
      <c r="I601" s="415"/>
      <c r="J601" s="415"/>
      <c r="K601" s="415"/>
      <c r="L601" s="415"/>
      <c r="M601" s="415"/>
      <c r="N601" s="415"/>
      <c r="Q601" s="419"/>
    </row>
    <row r="602" spans="1:17" s="417" customFormat="1" x14ac:dyDescent="0.25">
      <c r="A602" s="416"/>
      <c r="C602" s="418"/>
      <c r="D602" s="415"/>
      <c r="E602" s="415"/>
      <c r="F602" s="415"/>
      <c r="G602" s="415"/>
      <c r="H602" s="415"/>
      <c r="I602" s="415"/>
      <c r="J602" s="415"/>
      <c r="K602" s="415"/>
      <c r="L602" s="415"/>
      <c r="M602" s="415"/>
      <c r="N602" s="415"/>
      <c r="Q602" s="419"/>
    </row>
    <row r="603" spans="1:17" s="417" customFormat="1" x14ac:dyDescent="0.25">
      <c r="A603" s="416"/>
      <c r="C603" s="418"/>
      <c r="D603" s="415"/>
      <c r="E603" s="415"/>
      <c r="F603" s="415"/>
      <c r="G603" s="415"/>
      <c r="H603" s="415"/>
      <c r="I603" s="415"/>
      <c r="J603" s="415"/>
      <c r="K603" s="415"/>
      <c r="L603" s="415"/>
      <c r="M603" s="415"/>
      <c r="N603" s="415"/>
      <c r="Q603" s="419"/>
    </row>
    <row r="604" spans="1:17" s="417" customFormat="1" x14ac:dyDescent="0.25">
      <c r="A604" s="416"/>
      <c r="C604" s="418"/>
      <c r="D604" s="415"/>
      <c r="E604" s="415"/>
      <c r="F604" s="415"/>
      <c r="G604" s="415"/>
      <c r="H604" s="415"/>
      <c r="I604" s="415"/>
      <c r="J604" s="415"/>
      <c r="K604" s="415"/>
      <c r="L604" s="415"/>
      <c r="M604" s="415"/>
      <c r="N604" s="415"/>
      <c r="Q604" s="419"/>
    </row>
    <row r="605" spans="1:17" s="417" customFormat="1" x14ac:dyDescent="0.25">
      <c r="A605" s="416"/>
      <c r="C605" s="418"/>
      <c r="D605" s="415"/>
      <c r="E605" s="415"/>
      <c r="F605" s="415"/>
      <c r="G605" s="415"/>
      <c r="H605" s="415"/>
      <c r="I605" s="415"/>
      <c r="J605" s="415"/>
      <c r="K605" s="415"/>
      <c r="L605" s="415"/>
      <c r="M605" s="415"/>
      <c r="N605" s="415"/>
      <c r="Q605" s="419"/>
    </row>
    <row r="606" spans="1:17" s="417" customFormat="1" x14ac:dyDescent="0.25">
      <c r="A606" s="416"/>
      <c r="C606" s="418"/>
      <c r="D606" s="415"/>
      <c r="E606" s="415"/>
      <c r="F606" s="415"/>
      <c r="G606" s="415"/>
      <c r="H606" s="415"/>
      <c r="I606" s="415"/>
      <c r="J606" s="415"/>
      <c r="K606" s="415"/>
      <c r="L606" s="415"/>
      <c r="M606" s="415"/>
      <c r="N606" s="415"/>
      <c r="Q606" s="419"/>
    </row>
    <row r="607" spans="1:17" s="417" customFormat="1" x14ac:dyDescent="0.25">
      <c r="A607" s="416"/>
      <c r="C607" s="418"/>
      <c r="D607" s="415"/>
      <c r="E607" s="415"/>
      <c r="F607" s="415"/>
      <c r="G607" s="415"/>
      <c r="H607" s="415"/>
      <c r="I607" s="415"/>
      <c r="J607" s="415"/>
      <c r="K607" s="415"/>
      <c r="L607" s="415"/>
      <c r="M607" s="415"/>
      <c r="N607" s="415"/>
      <c r="Q607" s="419"/>
    </row>
    <row r="608" spans="1:17" s="417" customFormat="1" x14ac:dyDescent="0.25">
      <c r="A608" s="416"/>
      <c r="C608" s="418"/>
      <c r="D608" s="415"/>
      <c r="E608" s="415"/>
      <c r="F608" s="415"/>
      <c r="G608" s="415"/>
      <c r="H608" s="415"/>
      <c r="I608" s="415"/>
      <c r="J608" s="415"/>
      <c r="K608" s="415"/>
      <c r="L608" s="415"/>
      <c r="M608" s="415"/>
      <c r="N608" s="415"/>
      <c r="Q608" s="419"/>
    </row>
    <row r="609" spans="1:17" s="417" customFormat="1" x14ac:dyDescent="0.25">
      <c r="A609" s="416"/>
      <c r="C609" s="418"/>
      <c r="D609" s="415"/>
      <c r="E609" s="415"/>
      <c r="F609" s="415"/>
      <c r="G609" s="415"/>
      <c r="H609" s="415"/>
      <c r="I609" s="415"/>
      <c r="J609" s="415"/>
      <c r="K609" s="415"/>
      <c r="L609" s="415"/>
      <c r="M609" s="415"/>
      <c r="N609" s="415"/>
      <c r="Q609" s="419"/>
    </row>
    <row r="610" spans="1:17" s="417" customFormat="1" x14ac:dyDescent="0.25">
      <c r="A610" s="416"/>
      <c r="C610" s="418"/>
      <c r="D610" s="415"/>
      <c r="E610" s="415"/>
      <c r="F610" s="415"/>
      <c r="G610" s="415"/>
      <c r="H610" s="415"/>
      <c r="I610" s="415"/>
      <c r="J610" s="415"/>
      <c r="K610" s="415"/>
      <c r="L610" s="415"/>
      <c r="M610" s="415"/>
      <c r="N610" s="415"/>
      <c r="Q610" s="419"/>
    </row>
    <row r="611" spans="1:17" s="417" customFormat="1" x14ac:dyDescent="0.25">
      <c r="A611" s="416"/>
      <c r="C611" s="418"/>
      <c r="D611" s="415"/>
      <c r="E611" s="415"/>
      <c r="F611" s="415"/>
      <c r="G611" s="415"/>
      <c r="H611" s="415"/>
      <c r="I611" s="415"/>
      <c r="J611" s="415"/>
      <c r="K611" s="415"/>
      <c r="L611" s="415"/>
      <c r="M611" s="415"/>
      <c r="N611" s="415"/>
      <c r="Q611" s="419"/>
    </row>
    <row r="612" spans="1:17" s="417" customFormat="1" x14ac:dyDescent="0.25">
      <c r="A612" s="416"/>
      <c r="C612" s="418"/>
      <c r="D612" s="415"/>
      <c r="E612" s="415"/>
      <c r="F612" s="415"/>
      <c r="G612" s="415"/>
      <c r="H612" s="415"/>
      <c r="I612" s="415"/>
      <c r="J612" s="415"/>
      <c r="K612" s="415"/>
      <c r="L612" s="415"/>
      <c r="M612" s="415"/>
      <c r="N612" s="415"/>
      <c r="Q612" s="419"/>
    </row>
    <row r="613" spans="1:17" s="417" customFormat="1" x14ac:dyDescent="0.25">
      <c r="A613" s="416"/>
      <c r="C613" s="418"/>
      <c r="D613" s="415"/>
      <c r="E613" s="415"/>
      <c r="F613" s="415"/>
      <c r="G613" s="415"/>
      <c r="H613" s="415"/>
      <c r="I613" s="415"/>
      <c r="J613" s="415"/>
      <c r="K613" s="415"/>
      <c r="L613" s="415"/>
      <c r="M613" s="415"/>
      <c r="N613" s="415"/>
      <c r="Q613" s="419"/>
    </row>
    <row r="614" spans="1:17" s="417" customFormat="1" x14ac:dyDescent="0.25">
      <c r="A614" s="416"/>
      <c r="C614" s="418"/>
      <c r="D614" s="415"/>
      <c r="E614" s="415"/>
      <c r="F614" s="415"/>
      <c r="G614" s="415"/>
      <c r="H614" s="415"/>
      <c r="I614" s="415"/>
      <c r="J614" s="415"/>
      <c r="K614" s="415"/>
      <c r="L614" s="415"/>
      <c r="M614" s="415"/>
      <c r="N614" s="415"/>
      <c r="Q614" s="419"/>
    </row>
    <row r="615" spans="1:17" s="417" customFormat="1" x14ac:dyDescent="0.25">
      <c r="A615" s="416"/>
      <c r="C615" s="418"/>
      <c r="D615" s="415"/>
      <c r="E615" s="415"/>
      <c r="F615" s="415"/>
      <c r="G615" s="415"/>
      <c r="H615" s="415"/>
      <c r="I615" s="415"/>
      <c r="J615" s="415"/>
      <c r="K615" s="415"/>
      <c r="L615" s="415"/>
      <c r="M615" s="415"/>
      <c r="N615" s="415"/>
      <c r="Q615" s="419"/>
    </row>
    <row r="616" spans="1:17" s="417" customFormat="1" x14ac:dyDescent="0.25">
      <c r="A616" s="416"/>
      <c r="C616" s="418"/>
      <c r="D616" s="415"/>
      <c r="E616" s="415"/>
      <c r="F616" s="415"/>
      <c r="G616" s="415"/>
      <c r="H616" s="415"/>
      <c r="I616" s="415"/>
      <c r="J616" s="415"/>
      <c r="K616" s="415"/>
      <c r="L616" s="415"/>
      <c r="M616" s="415"/>
      <c r="N616" s="415"/>
      <c r="Q616" s="419"/>
    </row>
    <row r="617" spans="1:17" s="417" customFormat="1" x14ac:dyDescent="0.25">
      <c r="A617" s="416"/>
      <c r="C617" s="418"/>
      <c r="D617" s="415"/>
      <c r="E617" s="415"/>
      <c r="F617" s="415"/>
      <c r="G617" s="415"/>
      <c r="H617" s="415"/>
      <c r="I617" s="415"/>
      <c r="J617" s="415"/>
      <c r="K617" s="415"/>
      <c r="L617" s="415"/>
      <c r="M617" s="415"/>
      <c r="N617" s="415"/>
      <c r="Q617" s="419"/>
    </row>
    <row r="618" spans="1:17" s="417" customFormat="1" x14ac:dyDescent="0.25">
      <c r="A618" s="416"/>
      <c r="C618" s="418"/>
      <c r="D618" s="415"/>
      <c r="E618" s="415"/>
      <c r="F618" s="415"/>
      <c r="G618" s="415"/>
      <c r="H618" s="415"/>
      <c r="I618" s="415"/>
      <c r="J618" s="415"/>
      <c r="K618" s="415"/>
      <c r="L618" s="415"/>
      <c r="M618" s="415"/>
      <c r="N618" s="415"/>
      <c r="Q618" s="419"/>
    </row>
    <row r="619" spans="1:17" s="417" customFormat="1" x14ac:dyDescent="0.25">
      <c r="A619" s="416"/>
      <c r="C619" s="418"/>
      <c r="D619" s="415"/>
      <c r="E619" s="415"/>
      <c r="F619" s="415"/>
      <c r="G619" s="415"/>
      <c r="H619" s="415"/>
      <c r="I619" s="415"/>
      <c r="J619" s="415"/>
      <c r="K619" s="415"/>
      <c r="L619" s="415"/>
      <c r="M619" s="415"/>
      <c r="N619" s="415"/>
      <c r="Q619" s="419"/>
    </row>
    <row r="620" spans="1:17" s="417" customFormat="1" x14ac:dyDescent="0.25">
      <c r="A620" s="416"/>
      <c r="C620" s="418"/>
      <c r="D620" s="415"/>
      <c r="E620" s="415"/>
      <c r="F620" s="415"/>
      <c r="G620" s="415"/>
      <c r="H620" s="415"/>
      <c r="I620" s="415"/>
      <c r="J620" s="415"/>
      <c r="K620" s="415"/>
      <c r="L620" s="415"/>
      <c r="M620" s="415"/>
      <c r="N620" s="415"/>
      <c r="Q620" s="419"/>
    </row>
    <row r="621" spans="1:17" s="417" customFormat="1" x14ac:dyDescent="0.25">
      <c r="A621" s="416"/>
      <c r="C621" s="418"/>
      <c r="D621" s="415"/>
      <c r="E621" s="415"/>
      <c r="F621" s="415"/>
      <c r="G621" s="415"/>
      <c r="H621" s="415"/>
      <c r="I621" s="415"/>
      <c r="J621" s="415"/>
      <c r="K621" s="415"/>
      <c r="L621" s="415"/>
      <c r="M621" s="415"/>
      <c r="N621" s="415"/>
      <c r="Q621" s="419"/>
    </row>
    <row r="622" spans="1:17" s="417" customFormat="1" x14ac:dyDescent="0.25">
      <c r="A622" s="416"/>
      <c r="C622" s="418"/>
      <c r="D622" s="415"/>
      <c r="E622" s="415"/>
      <c r="F622" s="415"/>
      <c r="G622" s="415"/>
      <c r="H622" s="415"/>
      <c r="I622" s="415"/>
      <c r="J622" s="415"/>
      <c r="K622" s="415"/>
      <c r="L622" s="415"/>
      <c r="M622" s="415"/>
      <c r="N622" s="415"/>
      <c r="Q622" s="419"/>
    </row>
    <row r="623" spans="1:17" s="417" customFormat="1" x14ac:dyDescent="0.25">
      <c r="A623" s="416"/>
      <c r="C623" s="418"/>
      <c r="D623" s="415"/>
      <c r="E623" s="415"/>
      <c r="F623" s="415"/>
      <c r="G623" s="415"/>
      <c r="H623" s="415"/>
      <c r="I623" s="415"/>
      <c r="J623" s="415"/>
      <c r="K623" s="415"/>
      <c r="L623" s="415"/>
      <c r="M623" s="415"/>
      <c r="N623" s="415"/>
      <c r="Q623" s="419"/>
    </row>
    <row r="624" spans="1:17" s="417" customFormat="1" x14ac:dyDescent="0.25">
      <c r="A624" s="416"/>
      <c r="C624" s="418"/>
      <c r="D624" s="415"/>
      <c r="E624" s="415"/>
      <c r="F624" s="415"/>
      <c r="G624" s="415"/>
      <c r="H624" s="415"/>
      <c r="I624" s="415"/>
      <c r="J624" s="415"/>
      <c r="K624" s="415"/>
      <c r="L624" s="415"/>
      <c r="M624" s="415"/>
      <c r="N624" s="415"/>
      <c r="Q624" s="419"/>
    </row>
    <row r="625" spans="1:17" s="417" customFormat="1" x14ac:dyDescent="0.25">
      <c r="A625" s="416"/>
      <c r="C625" s="418"/>
      <c r="D625" s="415"/>
      <c r="E625" s="415"/>
      <c r="F625" s="415"/>
      <c r="G625" s="415"/>
      <c r="H625" s="415"/>
      <c r="I625" s="415"/>
      <c r="J625" s="415"/>
      <c r="K625" s="415"/>
      <c r="L625" s="415"/>
      <c r="M625" s="415"/>
      <c r="N625" s="415"/>
      <c r="Q625" s="419"/>
    </row>
    <row r="626" spans="1:17" s="417" customFormat="1" x14ac:dyDescent="0.25">
      <c r="A626" s="416"/>
      <c r="C626" s="418"/>
      <c r="D626" s="415"/>
      <c r="E626" s="415"/>
      <c r="F626" s="415"/>
      <c r="G626" s="415"/>
      <c r="H626" s="415"/>
      <c r="I626" s="415"/>
      <c r="J626" s="415"/>
      <c r="K626" s="415"/>
      <c r="L626" s="415"/>
      <c r="M626" s="415"/>
      <c r="N626" s="415"/>
      <c r="Q626" s="419"/>
    </row>
    <row r="627" spans="1:17" s="417" customFormat="1" x14ac:dyDescent="0.25">
      <c r="A627" s="416"/>
      <c r="C627" s="418"/>
      <c r="D627" s="415"/>
      <c r="E627" s="415"/>
      <c r="F627" s="415"/>
      <c r="G627" s="415"/>
      <c r="H627" s="415"/>
      <c r="I627" s="415"/>
      <c r="J627" s="415"/>
      <c r="K627" s="415"/>
      <c r="L627" s="415"/>
      <c r="M627" s="415"/>
      <c r="N627" s="415"/>
      <c r="Q627" s="419"/>
    </row>
    <row r="628" spans="1:17" s="417" customFormat="1" x14ac:dyDescent="0.25">
      <c r="A628" s="416"/>
      <c r="C628" s="418"/>
      <c r="D628" s="415"/>
      <c r="E628" s="415"/>
      <c r="F628" s="415"/>
      <c r="G628" s="415"/>
      <c r="H628" s="415"/>
      <c r="I628" s="415"/>
      <c r="J628" s="415"/>
      <c r="K628" s="415"/>
      <c r="L628" s="415"/>
      <c r="M628" s="415"/>
      <c r="N628" s="415"/>
      <c r="Q628" s="419"/>
    </row>
    <row r="629" spans="1:17" s="417" customFormat="1" x14ac:dyDescent="0.25">
      <c r="A629" s="416"/>
      <c r="C629" s="418"/>
      <c r="D629" s="415"/>
      <c r="E629" s="415"/>
      <c r="F629" s="415"/>
      <c r="G629" s="415"/>
      <c r="H629" s="415"/>
      <c r="I629" s="415"/>
      <c r="J629" s="415"/>
      <c r="K629" s="415"/>
      <c r="L629" s="415"/>
      <c r="M629" s="415"/>
      <c r="N629" s="415"/>
      <c r="Q629" s="419"/>
    </row>
    <row r="630" spans="1:17" s="417" customFormat="1" x14ac:dyDescent="0.25">
      <c r="A630" s="416"/>
      <c r="C630" s="418"/>
      <c r="D630" s="415"/>
      <c r="E630" s="415"/>
      <c r="F630" s="415"/>
      <c r="G630" s="415"/>
      <c r="H630" s="415"/>
      <c r="I630" s="415"/>
      <c r="J630" s="415"/>
      <c r="K630" s="415"/>
      <c r="L630" s="415"/>
      <c r="M630" s="415"/>
      <c r="N630" s="415"/>
      <c r="Q630" s="419"/>
    </row>
    <row r="631" spans="1:17" s="417" customFormat="1" x14ac:dyDescent="0.25">
      <c r="A631" s="416"/>
      <c r="C631" s="418"/>
      <c r="D631" s="415"/>
      <c r="E631" s="415"/>
      <c r="F631" s="415"/>
      <c r="G631" s="415"/>
      <c r="H631" s="415"/>
      <c r="I631" s="415"/>
      <c r="J631" s="415"/>
      <c r="K631" s="415"/>
      <c r="L631" s="415"/>
      <c r="M631" s="415"/>
      <c r="N631" s="415"/>
      <c r="Q631" s="419"/>
    </row>
    <row r="632" spans="1:17" s="417" customFormat="1" x14ac:dyDescent="0.25">
      <c r="A632" s="416"/>
      <c r="C632" s="418"/>
      <c r="D632" s="415"/>
      <c r="E632" s="415"/>
      <c r="F632" s="415"/>
      <c r="G632" s="415"/>
      <c r="H632" s="415"/>
      <c r="I632" s="415"/>
      <c r="J632" s="415"/>
      <c r="K632" s="415"/>
      <c r="L632" s="415"/>
      <c r="M632" s="415"/>
      <c r="N632" s="415"/>
      <c r="Q632" s="419"/>
    </row>
    <row r="633" spans="1:17" s="417" customFormat="1" x14ac:dyDescent="0.25">
      <c r="A633" s="416"/>
      <c r="C633" s="418"/>
      <c r="D633" s="415"/>
      <c r="E633" s="415"/>
      <c r="F633" s="415"/>
      <c r="G633" s="415"/>
      <c r="H633" s="415"/>
      <c r="I633" s="415"/>
      <c r="J633" s="415"/>
      <c r="K633" s="415"/>
      <c r="L633" s="415"/>
      <c r="M633" s="415"/>
      <c r="N633" s="415"/>
      <c r="Q633" s="419"/>
    </row>
    <row r="634" spans="1:17" s="417" customFormat="1" x14ac:dyDescent="0.25">
      <c r="A634" s="416"/>
      <c r="C634" s="418"/>
      <c r="D634" s="415"/>
      <c r="E634" s="415"/>
      <c r="F634" s="415"/>
      <c r="G634" s="415"/>
      <c r="H634" s="415"/>
      <c r="I634" s="415"/>
      <c r="J634" s="415"/>
      <c r="K634" s="415"/>
      <c r="L634" s="415"/>
      <c r="M634" s="415"/>
      <c r="N634" s="415"/>
      <c r="Q634" s="419"/>
    </row>
    <row r="635" spans="1:17" s="417" customFormat="1" x14ac:dyDescent="0.25">
      <c r="A635" s="416"/>
      <c r="C635" s="418"/>
      <c r="D635" s="415"/>
      <c r="E635" s="415"/>
      <c r="F635" s="415"/>
      <c r="G635" s="415"/>
      <c r="H635" s="415"/>
      <c r="I635" s="415"/>
      <c r="J635" s="415"/>
      <c r="K635" s="415"/>
      <c r="L635" s="415"/>
      <c r="M635" s="415"/>
      <c r="N635" s="415"/>
      <c r="Q635" s="419"/>
    </row>
    <row r="636" spans="1:17" s="417" customFormat="1" x14ac:dyDescent="0.25">
      <c r="A636" s="416"/>
      <c r="C636" s="418"/>
      <c r="D636" s="415"/>
      <c r="E636" s="415"/>
      <c r="F636" s="415"/>
      <c r="G636" s="415"/>
      <c r="H636" s="415"/>
      <c r="I636" s="415"/>
      <c r="J636" s="415"/>
      <c r="K636" s="415"/>
      <c r="L636" s="415"/>
      <c r="M636" s="415"/>
      <c r="N636" s="415"/>
      <c r="Q636" s="419"/>
    </row>
    <row r="637" spans="1:17" s="417" customFormat="1" x14ac:dyDescent="0.25">
      <c r="A637" s="416"/>
      <c r="C637" s="418"/>
      <c r="D637" s="415"/>
      <c r="E637" s="415"/>
      <c r="F637" s="415"/>
      <c r="G637" s="415"/>
      <c r="H637" s="415"/>
      <c r="I637" s="415"/>
      <c r="J637" s="415"/>
      <c r="K637" s="415"/>
      <c r="L637" s="415"/>
      <c r="M637" s="415"/>
      <c r="N637" s="415"/>
      <c r="Q637" s="419"/>
    </row>
    <row r="638" spans="1:17" s="417" customFormat="1" x14ac:dyDescent="0.25">
      <c r="A638" s="416"/>
      <c r="C638" s="418"/>
      <c r="D638" s="415"/>
      <c r="E638" s="415"/>
      <c r="F638" s="415"/>
      <c r="G638" s="415"/>
      <c r="H638" s="415"/>
      <c r="I638" s="415"/>
      <c r="J638" s="415"/>
      <c r="K638" s="415"/>
      <c r="L638" s="415"/>
      <c r="M638" s="415"/>
      <c r="N638" s="415"/>
      <c r="Q638" s="419"/>
    </row>
    <row r="639" spans="1:17" s="417" customFormat="1" x14ac:dyDescent="0.25">
      <c r="A639" s="416"/>
      <c r="C639" s="418"/>
      <c r="D639" s="415"/>
      <c r="E639" s="415"/>
      <c r="F639" s="415"/>
      <c r="G639" s="415"/>
      <c r="H639" s="415"/>
      <c r="I639" s="415"/>
      <c r="J639" s="415"/>
      <c r="K639" s="415"/>
      <c r="L639" s="415"/>
      <c r="M639" s="415"/>
      <c r="N639" s="415"/>
      <c r="Q639" s="419"/>
    </row>
    <row r="640" spans="1:17" s="417" customFormat="1" x14ac:dyDescent="0.25">
      <c r="A640" s="416"/>
      <c r="C640" s="418"/>
      <c r="D640" s="415"/>
      <c r="E640" s="415"/>
      <c r="F640" s="415"/>
      <c r="G640" s="415"/>
      <c r="H640" s="415"/>
      <c r="I640" s="415"/>
      <c r="J640" s="415"/>
      <c r="K640" s="415"/>
      <c r="L640" s="415"/>
      <c r="M640" s="415"/>
      <c r="N640" s="415"/>
      <c r="Q640" s="419"/>
    </row>
    <row r="641" spans="1:17" s="417" customFormat="1" x14ac:dyDescent="0.25">
      <c r="A641" s="416"/>
      <c r="C641" s="418"/>
      <c r="D641" s="415"/>
      <c r="E641" s="415"/>
      <c r="F641" s="415"/>
      <c r="G641" s="415"/>
      <c r="H641" s="415"/>
      <c r="I641" s="415"/>
      <c r="J641" s="415"/>
      <c r="K641" s="415"/>
      <c r="L641" s="415"/>
      <c r="M641" s="415"/>
      <c r="N641" s="415"/>
      <c r="Q641" s="419"/>
    </row>
    <row r="642" spans="1:17" s="417" customFormat="1" x14ac:dyDescent="0.25">
      <c r="A642" s="416"/>
      <c r="C642" s="418"/>
      <c r="D642" s="415"/>
      <c r="E642" s="415"/>
      <c r="F642" s="415"/>
      <c r="G642" s="415"/>
      <c r="H642" s="415"/>
      <c r="I642" s="415"/>
      <c r="J642" s="415"/>
      <c r="K642" s="415"/>
      <c r="L642" s="415"/>
      <c r="M642" s="415"/>
      <c r="N642" s="415"/>
      <c r="Q642" s="419"/>
    </row>
    <row r="643" spans="1:17" s="417" customFormat="1" x14ac:dyDescent="0.25">
      <c r="A643" s="416"/>
      <c r="C643" s="418"/>
      <c r="D643" s="415"/>
      <c r="E643" s="415"/>
      <c r="F643" s="415"/>
      <c r="G643" s="415"/>
      <c r="H643" s="415"/>
      <c r="I643" s="415"/>
      <c r="J643" s="415"/>
      <c r="K643" s="415"/>
      <c r="L643" s="415"/>
      <c r="M643" s="415"/>
      <c r="N643" s="415"/>
      <c r="Q643" s="419"/>
    </row>
    <row r="644" spans="1:17" s="417" customFormat="1" x14ac:dyDescent="0.25">
      <c r="A644" s="416"/>
      <c r="C644" s="418"/>
      <c r="D644" s="415"/>
      <c r="E644" s="415"/>
      <c r="F644" s="415"/>
      <c r="G644" s="415"/>
      <c r="H644" s="415"/>
      <c r="I644" s="415"/>
      <c r="J644" s="415"/>
      <c r="K644" s="415"/>
      <c r="L644" s="415"/>
      <c r="M644" s="415"/>
      <c r="N644" s="415"/>
      <c r="Q644" s="419"/>
    </row>
    <row r="645" spans="1:17" s="417" customFormat="1" x14ac:dyDescent="0.25">
      <c r="A645" s="416"/>
      <c r="C645" s="418"/>
      <c r="D645" s="415"/>
      <c r="E645" s="415"/>
      <c r="F645" s="415"/>
      <c r="G645" s="415"/>
      <c r="H645" s="415"/>
      <c r="I645" s="415"/>
      <c r="J645" s="415"/>
      <c r="K645" s="415"/>
      <c r="L645" s="415"/>
      <c r="M645" s="415"/>
      <c r="N645" s="415"/>
      <c r="Q645" s="419"/>
    </row>
    <row r="646" spans="1:17" s="417" customFormat="1" x14ac:dyDescent="0.25">
      <c r="A646" s="416"/>
      <c r="C646" s="418"/>
      <c r="D646" s="415"/>
      <c r="E646" s="415"/>
      <c r="F646" s="415"/>
      <c r="G646" s="415"/>
      <c r="H646" s="415"/>
      <c r="I646" s="415"/>
      <c r="J646" s="415"/>
      <c r="K646" s="415"/>
      <c r="L646" s="415"/>
      <c r="M646" s="415"/>
      <c r="N646" s="415"/>
      <c r="Q646" s="419"/>
    </row>
    <row r="647" spans="1:17" s="417" customFormat="1" x14ac:dyDescent="0.25">
      <c r="A647" s="416"/>
      <c r="C647" s="418"/>
      <c r="D647" s="415"/>
      <c r="E647" s="415"/>
      <c r="F647" s="415"/>
      <c r="G647" s="415"/>
      <c r="H647" s="415"/>
      <c r="I647" s="415"/>
      <c r="J647" s="415"/>
      <c r="K647" s="415"/>
      <c r="L647" s="415"/>
      <c r="M647" s="415"/>
      <c r="N647" s="415"/>
      <c r="Q647" s="419"/>
    </row>
    <row r="648" spans="1:17" s="417" customFormat="1" x14ac:dyDescent="0.25">
      <c r="A648" s="416"/>
      <c r="C648" s="418"/>
      <c r="D648" s="415"/>
      <c r="E648" s="415"/>
      <c r="F648" s="415"/>
      <c r="G648" s="415"/>
      <c r="H648" s="415"/>
      <c r="I648" s="415"/>
      <c r="J648" s="415"/>
      <c r="K648" s="415"/>
      <c r="L648" s="415"/>
      <c r="M648" s="415"/>
      <c r="N648" s="415"/>
      <c r="Q648" s="419"/>
    </row>
    <row r="649" spans="1:17" s="417" customFormat="1" x14ac:dyDescent="0.25">
      <c r="A649" s="416"/>
      <c r="C649" s="418"/>
      <c r="D649" s="415"/>
      <c r="E649" s="415"/>
      <c r="F649" s="415"/>
      <c r="G649" s="415"/>
      <c r="H649" s="415"/>
      <c r="I649" s="415"/>
      <c r="J649" s="415"/>
      <c r="K649" s="415"/>
      <c r="L649" s="415"/>
      <c r="M649" s="415"/>
      <c r="N649" s="415"/>
      <c r="Q649" s="419"/>
    </row>
    <row r="650" spans="1:17" s="417" customFormat="1" x14ac:dyDescent="0.25">
      <c r="A650" s="416"/>
      <c r="C650" s="418"/>
      <c r="D650" s="415"/>
      <c r="E650" s="415"/>
      <c r="F650" s="415"/>
      <c r="G650" s="415"/>
      <c r="H650" s="415"/>
      <c r="I650" s="415"/>
      <c r="J650" s="415"/>
      <c r="K650" s="415"/>
      <c r="L650" s="415"/>
      <c r="M650" s="415"/>
      <c r="N650" s="415"/>
      <c r="Q650" s="419"/>
    </row>
    <row r="651" spans="1:17" s="417" customFormat="1" x14ac:dyDescent="0.25">
      <c r="A651" s="416"/>
      <c r="C651" s="418"/>
      <c r="D651" s="415"/>
      <c r="E651" s="415"/>
      <c r="F651" s="415"/>
      <c r="G651" s="415"/>
      <c r="H651" s="415"/>
      <c r="I651" s="415"/>
      <c r="J651" s="415"/>
      <c r="K651" s="415"/>
      <c r="L651" s="415"/>
      <c r="M651" s="415"/>
      <c r="N651" s="415"/>
      <c r="Q651" s="419"/>
    </row>
    <row r="652" spans="1:17" s="417" customFormat="1" x14ac:dyDescent="0.25">
      <c r="A652" s="416"/>
      <c r="C652" s="418"/>
      <c r="D652" s="415"/>
      <c r="E652" s="415"/>
      <c r="F652" s="415"/>
      <c r="G652" s="415"/>
      <c r="H652" s="415"/>
      <c r="I652" s="415"/>
      <c r="J652" s="415"/>
      <c r="K652" s="415"/>
      <c r="L652" s="415"/>
      <c r="M652" s="415"/>
      <c r="N652" s="415"/>
      <c r="Q652" s="419"/>
    </row>
    <row r="653" spans="1:17" s="417" customFormat="1" x14ac:dyDescent="0.25">
      <c r="A653" s="416"/>
      <c r="C653" s="418"/>
      <c r="D653" s="415"/>
      <c r="E653" s="415"/>
      <c r="F653" s="415"/>
      <c r="G653" s="415"/>
      <c r="H653" s="415"/>
      <c r="I653" s="415"/>
      <c r="J653" s="415"/>
      <c r="K653" s="415"/>
      <c r="L653" s="415"/>
      <c r="M653" s="415"/>
      <c r="N653" s="415"/>
      <c r="Q653" s="419"/>
    </row>
    <row r="654" spans="1:17" s="417" customFormat="1" x14ac:dyDescent="0.25">
      <c r="A654" s="416"/>
      <c r="C654" s="418"/>
      <c r="D654" s="415"/>
      <c r="E654" s="415"/>
      <c r="F654" s="415"/>
      <c r="G654" s="415"/>
      <c r="H654" s="415"/>
      <c r="I654" s="415"/>
      <c r="J654" s="415"/>
      <c r="K654" s="415"/>
      <c r="L654" s="415"/>
      <c r="M654" s="415"/>
      <c r="N654" s="415"/>
      <c r="Q654" s="419"/>
    </row>
    <row r="655" spans="1:17" s="417" customFormat="1" x14ac:dyDescent="0.25">
      <c r="A655" s="416"/>
      <c r="C655" s="418"/>
      <c r="D655" s="415"/>
      <c r="E655" s="415"/>
      <c r="F655" s="415"/>
      <c r="G655" s="415"/>
      <c r="H655" s="415"/>
      <c r="I655" s="415"/>
      <c r="J655" s="415"/>
      <c r="K655" s="415"/>
      <c r="L655" s="415"/>
      <c r="M655" s="415"/>
      <c r="N655" s="415"/>
      <c r="Q655" s="419"/>
    </row>
    <row r="656" spans="1:17" s="417" customFormat="1" x14ac:dyDescent="0.25">
      <c r="A656" s="416"/>
      <c r="C656" s="418"/>
      <c r="D656" s="415"/>
      <c r="E656" s="415"/>
      <c r="F656" s="415"/>
      <c r="G656" s="415"/>
      <c r="H656" s="415"/>
      <c r="I656" s="415"/>
      <c r="J656" s="415"/>
      <c r="K656" s="415"/>
      <c r="L656" s="415"/>
      <c r="M656" s="415"/>
      <c r="N656" s="415"/>
      <c r="Q656" s="419"/>
    </row>
    <row r="657" spans="1:17" s="417" customFormat="1" x14ac:dyDescent="0.25">
      <c r="A657" s="416"/>
      <c r="C657" s="418"/>
      <c r="D657" s="415"/>
      <c r="E657" s="415"/>
      <c r="F657" s="415"/>
      <c r="G657" s="415"/>
      <c r="H657" s="415"/>
      <c r="I657" s="415"/>
      <c r="J657" s="415"/>
      <c r="K657" s="415"/>
      <c r="L657" s="415"/>
      <c r="M657" s="415"/>
      <c r="N657" s="415"/>
      <c r="Q657" s="419"/>
    </row>
    <row r="658" spans="1:17" s="417" customFormat="1" x14ac:dyDescent="0.25">
      <c r="A658" s="416"/>
      <c r="C658" s="418"/>
      <c r="D658" s="415"/>
      <c r="E658" s="415"/>
      <c r="F658" s="415"/>
      <c r="G658" s="415"/>
      <c r="H658" s="415"/>
      <c r="I658" s="415"/>
      <c r="J658" s="415"/>
      <c r="K658" s="415"/>
      <c r="L658" s="415"/>
      <c r="M658" s="415"/>
      <c r="N658" s="415"/>
      <c r="Q658" s="419"/>
    </row>
    <row r="659" spans="1:17" s="417" customFormat="1" x14ac:dyDescent="0.25">
      <c r="A659" s="416"/>
      <c r="C659" s="418"/>
      <c r="D659" s="415"/>
      <c r="E659" s="415"/>
      <c r="F659" s="415"/>
      <c r="G659" s="415"/>
      <c r="H659" s="415"/>
      <c r="I659" s="415"/>
      <c r="J659" s="415"/>
      <c r="K659" s="415"/>
      <c r="L659" s="415"/>
      <c r="M659" s="415"/>
      <c r="N659" s="415"/>
      <c r="Q659" s="419"/>
    </row>
    <row r="660" spans="1:17" s="417" customFormat="1" x14ac:dyDescent="0.25">
      <c r="A660" s="416"/>
      <c r="C660" s="418"/>
      <c r="D660" s="415"/>
      <c r="E660" s="415"/>
      <c r="F660" s="415"/>
      <c r="G660" s="415"/>
      <c r="H660" s="415"/>
      <c r="I660" s="415"/>
      <c r="J660" s="415"/>
      <c r="K660" s="415"/>
      <c r="L660" s="415"/>
      <c r="M660" s="415"/>
      <c r="N660" s="415"/>
      <c r="Q660" s="419"/>
    </row>
    <row r="661" spans="1:17" s="417" customFormat="1" x14ac:dyDescent="0.25">
      <c r="A661" s="416"/>
      <c r="C661" s="418"/>
      <c r="D661" s="415"/>
      <c r="E661" s="415"/>
      <c r="F661" s="415"/>
      <c r="G661" s="415"/>
      <c r="H661" s="415"/>
      <c r="I661" s="415"/>
      <c r="J661" s="415"/>
      <c r="K661" s="415"/>
      <c r="L661" s="415"/>
      <c r="M661" s="415"/>
      <c r="N661" s="415"/>
      <c r="Q661" s="419"/>
    </row>
    <row r="662" spans="1:17" s="417" customFormat="1" x14ac:dyDescent="0.25">
      <c r="A662" s="416"/>
      <c r="C662" s="418"/>
      <c r="D662" s="415"/>
      <c r="E662" s="415"/>
      <c r="F662" s="415"/>
      <c r="G662" s="415"/>
      <c r="H662" s="415"/>
      <c r="I662" s="415"/>
      <c r="J662" s="415"/>
      <c r="K662" s="415"/>
      <c r="L662" s="415"/>
      <c r="M662" s="415"/>
      <c r="N662" s="415"/>
      <c r="Q662" s="419"/>
    </row>
    <row r="663" spans="1:17" s="417" customFormat="1" x14ac:dyDescent="0.25">
      <c r="A663" s="416"/>
      <c r="C663" s="418"/>
      <c r="D663" s="415"/>
      <c r="E663" s="415"/>
      <c r="F663" s="415"/>
      <c r="G663" s="415"/>
      <c r="H663" s="415"/>
      <c r="I663" s="415"/>
      <c r="J663" s="415"/>
      <c r="K663" s="415"/>
      <c r="L663" s="415"/>
      <c r="M663" s="415"/>
      <c r="N663" s="415"/>
      <c r="Q663" s="419"/>
    </row>
    <row r="664" spans="1:17" s="417" customFormat="1" x14ac:dyDescent="0.25">
      <c r="A664" s="416"/>
      <c r="C664" s="418"/>
      <c r="D664" s="415"/>
      <c r="E664" s="415"/>
      <c r="F664" s="415"/>
      <c r="G664" s="415"/>
      <c r="H664" s="415"/>
      <c r="I664" s="415"/>
      <c r="J664" s="415"/>
      <c r="K664" s="415"/>
      <c r="L664" s="415"/>
      <c r="M664" s="415"/>
      <c r="N664" s="415"/>
      <c r="Q664" s="419"/>
    </row>
    <row r="665" spans="1:17" s="417" customFormat="1" x14ac:dyDescent="0.25">
      <c r="A665" s="416"/>
      <c r="C665" s="418"/>
      <c r="D665" s="415"/>
      <c r="E665" s="415"/>
      <c r="F665" s="415"/>
      <c r="G665" s="415"/>
      <c r="H665" s="415"/>
      <c r="I665" s="415"/>
      <c r="J665" s="415"/>
      <c r="K665" s="415"/>
      <c r="L665" s="415"/>
      <c r="M665" s="415"/>
      <c r="N665" s="415"/>
      <c r="Q665" s="419"/>
    </row>
    <row r="666" spans="1:17" s="417" customFormat="1" x14ac:dyDescent="0.25">
      <c r="A666" s="416"/>
      <c r="C666" s="418"/>
      <c r="D666" s="415"/>
      <c r="E666" s="415"/>
      <c r="F666" s="415"/>
      <c r="G666" s="415"/>
      <c r="H666" s="415"/>
      <c r="I666" s="415"/>
      <c r="J666" s="415"/>
      <c r="K666" s="415"/>
      <c r="L666" s="415"/>
      <c r="M666" s="415"/>
      <c r="N666" s="415"/>
      <c r="Q666" s="419"/>
    </row>
    <row r="667" spans="1:17" s="417" customFormat="1" x14ac:dyDescent="0.25">
      <c r="A667" s="416"/>
      <c r="C667" s="418"/>
      <c r="D667" s="415"/>
      <c r="E667" s="415"/>
      <c r="F667" s="415"/>
      <c r="G667" s="415"/>
      <c r="H667" s="415"/>
      <c r="I667" s="415"/>
      <c r="J667" s="415"/>
      <c r="K667" s="415"/>
      <c r="L667" s="415"/>
      <c r="M667" s="415"/>
      <c r="N667" s="415"/>
      <c r="Q667" s="419"/>
    </row>
    <row r="668" spans="1:17" s="417" customFormat="1" x14ac:dyDescent="0.25">
      <c r="A668" s="416"/>
      <c r="C668" s="418"/>
      <c r="D668" s="415"/>
      <c r="E668" s="415"/>
      <c r="F668" s="415"/>
      <c r="G668" s="415"/>
      <c r="H668" s="415"/>
      <c r="I668" s="415"/>
      <c r="J668" s="415"/>
      <c r="K668" s="415"/>
      <c r="L668" s="415"/>
      <c r="M668" s="415"/>
      <c r="N668" s="415"/>
      <c r="Q668" s="419"/>
    </row>
    <row r="669" spans="1:17" s="417" customFormat="1" x14ac:dyDescent="0.25">
      <c r="A669" s="416"/>
      <c r="C669" s="418"/>
      <c r="D669" s="415"/>
      <c r="E669" s="415"/>
      <c r="F669" s="415"/>
      <c r="G669" s="415"/>
      <c r="H669" s="415"/>
      <c r="I669" s="415"/>
      <c r="J669" s="415"/>
      <c r="K669" s="415"/>
      <c r="L669" s="415"/>
      <c r="M669" s="415"/>
      <c r="N669" s="415"/>
      <c r="Q669" s="419"/>
    </row>
    <row r="670" spans="1:17" s="417" customFormat="1" x14ac:dyDescent="0.25">
      <c r="A670" s="416"/>
      <c r="C670" s="418"/>
      <c r="D670" s="415"/>
      <c r="E670" s="415"/>
      <c r="F670" s="415"/>
      <c r="G670" s="415"/>
      <c r="H670" s="415"/>
      <c r="I670" s="415"/>
      <c r="J670" s="415"/>
      <c r="K670" s="415"/>
      <c r="L670" s="415"/>
      <c r="M670" s="415"/>
      <c r="N670" s="415"/>
      <c r="Q670" s="419"/>
    </row>
    <row r="671" spans="1:17" s="417" customFormat="1" x14ac:dyDescent="0.25">
      <c r="A671" s="416"/>
      <c r="C671" s="418"/>
      <c r="D671" s="415"/>
      <c r="E671" s="415"/>
      <c r="F671" s="415"/>
      <c r="G671" s="415"/>
      <c r="H671" s="415"/>
      <c r="I671" s="415"/>
      <c r="J671" s="415"/>
      <c r="K671" s="415"/>
      <c r="L671" s="415"/>
      <c r="M671" s="415"/>
      <c r="N671" s="415"/>
      <c r="Q671" s="419"/>
    </row>
    <row r="672" spans="1:17" s="417" customFormat="1" x14ac:dyDescent="0.25">
      <c r="A672" s="416"/>
      <c r="C672" s="418"/>
      <c r="D672" s="415"/>
      <c r="E672" s="415"/>
      <c r="F672" s="415"/>
      <c r="G672" s="415"/>
      <c r="H672" s="415"/>
      <c r="I672" s="415"/>
      <c r="J672" s="415"/>
      <c r="K672" s="415"/>
      <c r="L672" s="415"/>
      <c r="M672" s="415"/>
      <c r="N672" s="415"/>
      <c r="Q672" s="419"/>
    </row>
    <row r="673" spans="1:17" s="417" customFormat="1" x14ac:dyDescent="0.25">
      <c r="A673" s="416"/>
      <c r="C673" s="418"/>
      <c r="D673" s="415"/>
      <c r="E673" s="415"/>
      <c r="F673" s="415"/>
      <c r="G673" s="415"/>
      <c r="H673" s="415"/>
      <c r="I673" s="415"/>
      <c r="J673" s="415"/>
      <c r="K673" s="415"/>
      <c r="L673" s="415"/>
      <c r="M673" s="415"/>
      <c r="N673" s="415"/>
      <c r="Q673" s="419"/>
    </row>
    <row r="674" spans="1:17" s="417" customFormat="1" x14ac:dyDescent="0.25">
      <c r="A674" s="416"/>
      <c r="C674" s="418"/>
      <c r="D674" s="415"/>
      <c r="E674" s="415"/>
      <c r="F674" s="415"/>
      <c r="G674" s="415"/>
      <c r="H674" s="415"/>
      <c r="I674" s="415"/>
      <c r="J674" s="415"/>
      <c r="K674" s="415"/>
      <c r="L674" s="415"/>
      <c r="M674" s="415"/>
      <c r="N674" s="415"/>
      <c r="Q674" s="419"/>
    </row>
    <row r="675" spans="1:17" s="417" customFormat="1" x14ac:dyDescent="0.25">
      <c r="A675" s="416"/>
      <c r="C675" s="418"/>
      <c r="D675" s="415"/>
      <c r="E675" s="415"/>
      <c r="F675" s="415"/>
      <c r="G675" s="415"/>
      <c r="H675" s="415"/>
      <c r="I675" s="415"/>
      <c r="J675" s="415"/>
      <c r="K675" s="415"/>
      <c r="L675" s="415"/>
      <c r="M675" s="415"/>
      <c r="N675" s="415"/>
      <c r="Q675" s="419"/>
    </row>
    <row r="676" spans="1:17" s="417" customFormat="1" x14ac:dyDescent="0.25">
      <c r="A676" s="416"/>
      <c r="C676" s="418"/>
      <c r="D676" s="415"/>
      <c r="E676" s="415"/>
      <c r="F676" s="415"/>
      <c r="G676" s="415"/>
      <c r="H676" s="415"/>
      <c r="I676" s="415"/>
      <c r="J676" s="415"/>
      <c r="K676" s="415"/>
      <c r="L676" s="415"/>
      <c r="M676" s="415"/>
      <c r="N676" s="415"/>
      <c r="Q676" s="419"/>
    </row>
    <row r="677" spans="1:17" s="417" customFormat="1" x14ac:dyDescent="0.25">
      <c r="A677" s="416"/>
      <c r="C677" s="418"/>
      <c r="D677" s="415"/>
      <c r="E677" s="415"/>
      <c r="F677" s="415"/>
      <c r="G677" s="415"/>
      <c r="H677" s="415"/>
      <c r="I677" s="415"/>
      <c r="J677" s="415"/>
      <c r="K677" s="415"/>
      <c r="L677" s="415"/>
      <c r="M677" s="415"/>
      <c r="N677" s="415"/>
      <c r="Q677" s="419"/>
    </row>
    <row r="678" spans="1:17" s="417" customFormat="1" x14ac:dyDescent="0.25">
      <c r="A678" s="416"/>
      <c r="C678" s="418"/>
      <c r="D678" s="415"/>
      <c r="E678" s="415"/>
      <c r="F678" s="415"/>
      <c r="G678" s="415"/>
      <c r="H678" s="415"/>
      <c r="I678" s="415"/>
      <c r="J678" s="415"/>
      <c r="K678" s="415"/>
      <c r="L678" s="415"/>
      <c r="M678" s="415"/>
      <c r="N678" s="415"/>
      <c r="Q678" s="419"/>
    </row>
    <row r="679" spans="1:17" s="417" customFormat="1" x14ac:dyDescent="0.25">
      <c r="A679" s="416"/>
      <c r="C679" s="418"/>
      <c r="D679" s="415"/>
      <c r="E679" s="415"/>
      <c r="F679" s="415"/>
      <c r="G679" s="415"/>
      <c r="H679" s="415"/>
      <c r="I679" s="415"/>
      <c r="J679" s="415"/>
      <c r="K679" s="415"/>
      <c r="L679" s="415"/>
      <c r="M679" s="415"/>
      <c r="N679" s="415"/>
      <c r="Q679" s="419"/>
    </row>
    <row r="680" spans="1:17" s="417" customFormat="1" x14ac:dyDescent="0.25">
      <c r="A680" s="416"/>
      <c r="C680" s="418"/>
      <c r="D680" s="415"/>
      <c r="E680" s="415"/>
      <c r="F680" s="415"/>
      <c r="G680" s="415"/>
      <c r="H680" s="415"/>
      <c r="I680" s="415"/>
      <c r="J680" s="415"/>
      <c r="K680" s="415"/>
      <c r="L680" s="415"/>
      <c r="M680" s="415"/>
      <c r="N680" s="415"/>
      <c r="Q680" s="419"/>
    </row>
    <row r="681" spans="1:17" s="417" customFormat="1" x14ac:dyDescent="0.25">
      <c r="A681" s="416"/>
      <c r="C681" s="418"/>
      <c r="D681" s="415"/>
      <c r="E681" s="415"/>
      <c r="F681" s="415"/>
      <c r="G681" s="415"/>
      <c r="H681" s="415"/>
      <c r="I681" s="415"/>
      <c r="J681" s="415"/>
      <c r="K681" s="415"/>
      <c r="L681" s="415"/>
      <c r="M681" s="415"/>
      <c r="N681" s="415"/>
      <c r="Q681" s="419"/>
    </row>
    <row r="682" spans="1:17" s="417" customFormat="1" x14ac:dyDescent="0.25">
      <c r="A682" s="416"/>
      <c r="C682" s="418"/>
      <c r="D682" s="415"/>
      <c r="E682" s="415"/>
      <c r="F682" s="415"/>
      <c r="G682" s="415"/>
      <c r="H682" s="415"/>
      <c r="I682" s="415"/>
      <c r="J682" s="415"/>
      <c r="K682" s="415"/>
      <c r="L682" s="415"/>
      <c r="M682" s="415"/>
      <c r="N682" s="415"/>
      <c r="Q682" s="419"/>
    </row>
    <row r="683" spans="1:17" s="417" customFormat="1" x14ac:dyDescent="0.25">
      <c r="A683" s="416"/>
      <c r="C683" s="418"/>
      <c r="D683" s="415"/>
      <c r="E683" s="415"/>
      <c r="F683" s="415"/>
      <c r="G683" s="415"/>
      <c r="H683" s="415"/>
      <c r="I683" s="415"/>
      <c r="J683" s="415"/>
      <c r="K683" s="415"/>
      <c r="L683" s="415"/>
      <c r="M683" s="415"/>
      <c r="N683" s="415"/>
      <c r="Q683" s="419"/>
    </row>
    <row r="684" spans="1:17" s="417" customFormat="1" x14ac:dyDescent="0.25">
      <c r="A684" s="416"/>
      <c r="C684" s="418"/>
      <c r="D684" s="415"/>
      <c r="E684" s="415"/>
      <c r="F684" s="415"/>
      <c r="G684" s="415"/>
      <c r="H684" s="415"/>
      <c r="I684" s="415"/>
      <c r="J684" s="415"/>
      <c r="K684" s="415"/>
      <c r="L684" s="415"/>
      <c r="M684" s="415"/>
      <c r="N684" s="415"/>
      <c r="Q684" s="419"/>
    </row>
    <row r="685" spans="1:17" s="417" customFormat="1" x14ac:dyDescent="0.25">
      <c r="A685" s="416"/>
      <c r="C685" s="418"/>
      <c r="D685" s="415"/>
      <c r="E685" s="415"/>
      <c r="F685" s="415"/>
      <c r="G685" s="415"/>
      <c r="H685" s="415"/>
      <c r="I685" s="415"/>
      <c r="J685" s="415"/>
      <c r="K685" s="415"/>
      <c r="L685" s="415"/>
      <c r="M685" s="415"/>
      <c r="N685" s="415"/>
      <c r="Q685" s="419"/>
    </row>
    <row r="686" spans="1:17" s="417" customFormat="1" x14ac:dyDescent="0.25">
      <c r="A686" s="416"/>
      <c r="C686" s="418"/>
      <c r="D686" s="415"/>
      <c r="E686" s="415"/>
      <c r="F686" s="415"/>
      <c r="G686" s="415"/>
      <c r="H686" s="415"/>
      <c r="I686" s="415"/>
      <c r="J686" s="415"/>
      <c r="K686" s="415"/>
      <c r="L686" s="415"/>
      <c r="M686" s="415"/>
      <c r="N686" s="415"/>
      <c r="Q686" s="419"/>
    </row>
    <row r="687" spans="1:17" s="417" customFormat="1" x14ac:dyDescent="0.25">
      <c r="A687" s="416"/>
      <c r="C687" s="418"/>
      <c r="D687" s="415"/>
      <c r="E687" s="415"/>
      <c r="F687" s="415"/>
      <c r="G687" s="415"/>
      <c r="H687" s="415"/>
      <c r="I687" s="415"/>
      <c r="J687" s="415"/>
      <c r="K687" s="415"/>
      <c r="L687" s="415"/>
      <c r="M687" s="415"/>
      <c r="N687" s="415"/>
      <c r="Q687" s="419"/>
    </row>
    <row r="688" spans="1:17" s="417" customFormat="1" x14ac:dyDescent="0.25">
      <c r="A688" s="416"/>
      <c r="C688" s="418"/>
      <c r="D688" s="415"/>
      <c r="E688" s="415"/>
      <c r="F688" s="415"/>
      <c r="G688" s="415"/>
      <c r="H688" s="415"/>
      <c r="I688" s="415"/>
      <c r="J688" s="415"/>
      <c r="K688" s="415"/>
      <c r="L688" s="415"/>
      <c r="M688" s="415"/>
      <c r="N688" s="415"/>
      <c r="Q688" s="419"/>
    </row>
    <row r="689" spans="1:17" s="417" customFormat="1" x14ac:dyDescent="0.25">
      <c r="A689" s="416"/>
      <c r="C689" s="418"/>
      <c r="D689" s="415"/>
      <c r="E689" s="415"/>
      <c r="F689" s="415"/>
      <c r="G689" s="415"/>
      <c r="H689" s="415"/>
      <c r="I689" s="415"/>
      <c r="J689" s="415"/>
      <c r="K689" s="415"/>
      <c r="L689" s="415"/>
      <c r="M689" s="415"/>
      <c r="N689" s="415"/>
      <c r="Q689" s="419"/>
    </row>
    <row r="690" spans="1:17" s="417" customFormat="1" x14ac:dyDescent="0.25">
      <c r="A690" s="416"/>
      <c r="C690" s="418"/>
      <c r="D690" s="415"/>
      <c r="E690" s="415"/>
      <c r="F690" s="415"/>
      <c r="G690" s="415"/>
      <c r="H690" s="415"/>
      <c r="I690" s="415"/>
      <c r="J690" s="415"/>
      <c r="K690" s="415"/>
      <c r="L690" s="415"/>
      <c r="M690" s="415"/>
      <c r="N690" s="415"/>
      <c r="Q690" s="419"/>
    </row>
    <row r="691" spans="1:17" s="417" customFormat="1" x14ac:dyDescent="0.25">
      <c r="A691" s="416"/>
      <c r="C691" s="418"/>
      <c r="D691" s="415"/>
      <c r="E691" s="415"/>
      <c r="F691" s="415"/>
      <c r="G691" s="415"/>
      <c r="H691" s="415"/>
      <c r="I691" s="415"/>
      <c r="J691" s="415"/>
      <c r="K691" s="415"/>
      <c r="L691" s="415"/>
      <c r="M691" s="415"/>
      <c r="N691" s="415"/>
      <c r="Q691" s="419"/>
    </row>
    <row r="692" spans="1:17" s="417" customFormat="1" x14ac:dyDescent="0.25">
      <c r="A692" s="416"/>
      <c r="C692" s="418"/>
      <c r="D692" s="415"/>
      <c r="E692" s="415"/>
      <c r="F692" s="415"/>
      <c r="G692" s="415"/>
      <c r="H692" s="415"/>
      <c r="I692" s="415"/>
      <c r="J692" s="415"/>
      <c r="K692" s="415"/>
      <c r="L692" s="415"/>
      <c r="M692" s="415"/>
      <c r="N692" s="415"/>
      <c r="Q692" s="419"/>
    </row>
    <row r="693" spans="1:17" s="417" customFormat="1" x14ac:dyDescent="0.25">
      <c r="A693" s="416"/>
      <c r="C693" s="418"/>
      <c r="D693" s="415"/>
      <c r="E693" s="415"/>
      <c r="F693" s="415"/>
      <c r="G693" s="415"/>
      <c r="H693" s="415"/>
      <c r="I693" s="415"/>
      <c r="J693" s="415"/>
      <c r="K693" s="415"/>
      <c r="L693" s="415"/>
      <c r="M693" s="415"/>
      <c r="N693" s="415"/>
      <c r="Q693" s="419"/>
    </row>
    <row r="694" spans="1:17" s="417" customFormat="1" x14ac:dyDescent="0.25">
      <c r="A694" s="416"/>
      <c r="C694" s="418"/>
      <c r="D694" s="415"/>
      <c r="E694" s="415"/>
      <c r="F694" s="415"/>
      <c r="G694" s="415"/>
      <c r="H694" s="415"/>
      <c r="I694" s="415"/>
      <c r="J694" s="415"/>
      <c r="K694" s="415"/>
      <c r="L694" s="415"/>
      <c r="M694" s="415"/>
      <c r="N694" s="415"/>
      <c r="Q694" s="419"/>
    </row>
    <row r="695" spans="1:17" s="417" customFormat="1" x14ac:dyDescent="0.25">
      <c r="A695" s="416"/>
      <c r="C695" s="418"/>
      <c r="D695" s="415"/>
      <c r="E695" s="415"/>
      <c r="F695" s="415"/>
      <c r="G695" s="415"/>
      <c r="H695" s="415"/>
      <c r="I695" s="415"/>
      <c r="J695" s="415"/>
      <c r="K695" s="415"/>
      <c r="L695" s="415"/>
      <c r="M695" s="415"/>
      <c r="N695" s="415"/>
      <c r="Q695" s="419"/>
    </row>
    <row r="696" spans="1:17" s="417" customFormat="1" x14ac:dyDescent="0.25">
      <c r="A696" s="416"/>
      <c r="C696" s="418"/>
      <c r="D696" s="415"/>
      <c r="E696" s="415"/>
      <c r="F696" s="415"/>
      <c r="G696" s="415"/>
      <c r="H696" s="415"/>
      <c r="I696" s="415"/>
      <c r="J696" s="415"/>
      <c r="K696" s="415"/>
      <c r="L696" s="415"/>
      <c r="M696" s="415"/>
      <c r="N696" s="415"/>
      <c r="Q696" s="419"/>
    </row>
    <row r="697" spans="1:17" s="417" customFormat="1" x14ac:dyDescent="0.25">
      <c r="A697" s="416"/>
      <c r="C697" s="418"/>
      <c r="D697" s="415"/>
      <c r="E697" s="415"/>
      <c r="F697" s="415"/>
      <c r="G697" s="415"/>
      <c r="H697" s="415"/>
      <c r="I697" s="415"/>
      <c r="J697" s="415"/>
      <c r="K697" s="415"/>
      <c r="L697" s="415"/>
      <c r="M697" s="415"/>
      <c r="N697" s="415"/>
      <c r="Q697" s="419"/>
    </row>
    <row r="698" spans="1:17" s="417" customFormat="1" x14ac:dyDescent="0.25">
      <c r="A698" s="416"/>
      <c r="C698" s="418"/>
      <c r="D698" s="415"/>
      <c r="E698" s="415"/>
      <c r="F698" s="415"/>
      <c r="G698" s="415"/>
      <c r="H698" s="415"/>
      <c r="I698" s="415"/>
      <c r="J698" s="415"/>
      <c r="K698" s="415"/>
      <c r="L698" s="415"/>
      <c r="M698" s="415"/>
      <c r="N698" s="415"/>
      <c r="Q698" s="419"/>
    </row>
    <row r="699" spans="1:17" s="417" customFormat="1" x14ac:dyDescent="0.25">
      <c r="A699" s="416"/>
      <c r="C699" s="418"/>
      <c r="D699" s="415"/>
      <c r="E699" s="415"/>
      <c r="F699" s="415"/>
      <c r="G699" s="415"/>
      <c r="H699" s="415"/>
      <c r="I699" s="415"/>
      <c r="J699" s="415"/>
      <c r="K699" s="415"/>
      <c r="L699" s="415"/>
      <c r="M699" s="415"/>
      <c r="N699" s="415"/>
      <c r="Q699" s="419"/>
    </row>
    <row r="700" spans="1:17" s="417" customFormat="1" x14ac:dyDescent="0.25">
      <c r="A700" s="416"/>
      <c r="C700" s="418"/>
      <c r="D700" s="415"/>
      <c r="E700" s="415"/>
      <c r="F700" s="415"/>
      <c r="G700" s="415"/>
      <c r="H700" s="415"/>
      <c r="I700" s="415"/>
      <c r="J700" s="415"/>
      <c r="K700" s="415"/>
      <c r="L700" s="415"/>
      <c r="M700" s="415"/>
      <c r="N700" s="415"/>
      <c r="Q700" s="419"/>
    </row>
    <row r="701" spans="1:17" s="417" customFormat="1" x14ac:dyDescent="0.25">
      <c r="A701" s="416"/>
      <c r="C701" s="418"/>
      <c r="D701" s="415"/>
      <c r="E701" s="415"/>
      <c r="F701" s="415"/>
      <c r="G701" s="415"/>
      <c r="H701" s="415"/>
      <c r="I701" s="415"/>
      <c r="J701" s="415"/>
      <c r="K701" s="415"/>
      <c r="L701" s="415"/>
      <c r="M701" s="415"/>
      <c r="N701" s="415"/>
      <c r="Q701" s="419"/>
    </row>
    <row r="702" spans="1:17" s="417" customFormat="1" x14ac:dyDescent="0.25">
      <c r="A702" s="416"/>
      <c r="C702" s="418"/>
      <c r="D702" s="415"/>
      <c r="E702" s="415"/>
      <c r="F702" s="415"/>
      <c r="G702" s="415"/>
      <c r="H702" s="415"/>
      <c r="I702" s="415"/>
      <c r="J702" s="415"/>
      <c r="K702" s="415"/>
      <c r="L702" s="415"/>
      <c r="M702" s="415"/>
      <c r="N702" s="415"/>
      <c r="Q702" s="419"/>
    </row>
    <row r="703" spans="1:17" s="417" customFormat="1" x14ac:dyDescent="0.25">
      <c r="A703" s="416"/>
      <c r="C703" s="418"/>
      <c r="D703" s="415"/>
      <c r="E703" s="415"/>
      <c r="F703" s="415"/>
      <c r="G703" s="415"/>
      <c r="H703" s="415"/>
      <c r="I703" s="415"/>
      <c r="J703" s="415"/>
      <c r="K703" s="415"/>
      <c r="L703" s="415"/>
      <c r="M703" s="415"/>
      <c r="N703" s="415"/>
      <c r="Q703" s="419"/>
    </row>
    <row r="704" spans="1:17" s="417" customFormat="1" x14ac:dyDescent="0.25">
      <c r="A704" s="416"/>
      <c r="C704" s="418"/>
      <c r="D704" s="415"/>
      <c r="E704" s="415"/>
      <c r="F704" s="415"/>
      <c r="G704" s="415"/>
      <c r="H704" s="415"/>
      <c r="I704" s="415"/>
      <c r="J704" s="415"/>
      <c r="K704" s="415"/>
      <c r="L704" s="415"/>
      <c r="M704" s="415"/>
      <c r="N704" s="415"/>
      <c r="Q704" s="419"/>
    </row>
    <row r="705" spans="1:17" s="417" customFormat="1" x14ac:dyDescent="0.25">
      <c r="A705" s="416"/>
      <c r="C705" s="418"/>
      <c r="D705" s="415"/>
      <c r="E705" s="415"/>
      <c r="F705" s="415"/>
      <c r="G705" s="415"/>
      <c r="H705" s="415"/>
      <c r="I705" s="415"/>
      <c r="J705" s="415"/>
      <c r="K705" s="415"/>
      <c r="L705" s="415"/>
      <c r="M705" s="415"/>
      <c r="N705" s="415"/>
      <c r="Q705" s="419"/>
    </row>
    <row r="706" spans="1:17" s="417" customFormat="1" x14ac:dyDescent="0.25">
      <c r="A706" s="416"/>
      <c r="C706" s="418"/>
      <c r="D706" s="415"/>
      <c r="E706" s="415"/>
      <c r="F706" s="415"/>
      <c r="G706" s="415"/>
      <c r="H706" s="415"/>
      <c r="I706" s="415"/>
      <c r="J706" s="415"/>
      <c r="K706" s="415"/>
      <c r="L706" s="415"/>
      <c r="M706" s="415"/>
      <c r="N706" s="415"/>
      <c r="Q706" s="419"/>
    </row>
    <row r="707" spans="1:17" s="417" customFormat="1" x14ac:dyDescent="0.25">
      <c r="A707" s="416"/>
      <c r="C707" s="418"/>
      <c r="D707" s="415"/>
      <c r="E707" s="415"/>
      <c r="F707" s="415"/>
      <c r="G707" s="415"/>
      <c r="H707" s="415"/>
      <c r="I707" s="415"/>
      <c r="J707" s="415"/>
      <c r="K707" s="415"/>
      <c r="L707" s="415"/>
      <c r="M707" s="415"/>
      <c r="N707" s="415"/>
      <c r="Q707" s="419"/>
    </row>
    <row r="708" spans="1:17" s="417" customFormat="1" x14ac:dyDescent="0.25">
      <c r="A708" s="416"/>
      <c r="C708" s="418"/>
      <c r="D708" s="415"/>
      <c r="E708" s="415"/>
      <c r="F708" s="415"/>
      <c r="G708" s="415"/>
      <c r="H708" s="415"/>
      <c r="I708" s="415"/>
      <c r="J708" s="415"/>
      <c r="K708" s="415"/>
      <c r="L708" s="415"/>
      <c r="M708" s="415"/>
      <c r="N708" s="415"/>
      <c r="Q708" s="419"/>
    </row>
    <row r="709" spans="1:17" s="417" customFormat="1" x14ac:dyDescent="0.25">
      <c r="A709" s="416"/>
      <c r="C709" s="418"/>
      <c r="D709" s="415"/>
      <c r="E709" s="415"/>
      <c r="F709" s="415"/>
      <c r="G709" s="415"/>
      <c r="H709" s="415"/>
      <c r="I709" s="415"/>
      <c r="J709" s="415"/>
      <c r="K709" s="415"/>
      <c r="L709" s="415"/>
      <c r="M709" s="415"/>
      <c r="N709" s="415"/>
      <c r="Q709" s="419"/>
    </row>
    <row r="710" spans="1:17" s="417" customFormat="1" x14ac:dyDescent="0.25">
      <c r="A710" s="416"/>
      <c r="C710" s="418"/>
      <c r="D710" s="415"/>
      <c r="E710" s="415"/>
      <c r="F710" s="415"/>
      <c r="G710" s="415"/>
      <c r="H710" s="415"/>
      <c r="I710" s="415"/>
      <c r="J710" s="415"/>
      <c r="K710" s="415"/>
      <c r="L710" s="415"/>
      <c r="M710" s="415"/>
      <c r="N710" s="415"/>
      <c r="Q710" s="419"/>
    </row>
    <row r="711" spans="1:17" s="417" customFormat="1" x14ac:dyDescent="0.25">
      <c r="A711" s="416"/>
      <c r="C711" s="418"/>
      <c r="D711" s="415"/>
      <c r="E711" s="415"/>
      <c r="F711" s="415"/>
      <c r="G711" s="415"/>
      <c r="H711" s="415"/>
      <c r="I711" s="415"/>
      <c r="J711" s="415"/>
      <c r="K711" s="415"/>
      <c r="L711" s="415"/>
      <c r="M711" s="415"/>
      <c r="N711" s="415"/>
      <c r="Q711" s="419"/>
    </row>
    <row r="712" spans="1:17" s="417" customFormat="1" x14ac:dyDescent="0.25">
      <c r="A712" s="416"/>
      <c r="C712" s="418"/>
      <c r="D712" s="415"/>
      <c r="E712" s="415"/>
      <c r="F712" s="415"/>
      <c r="G712" s="415"/>
      <c r="H712" s="415"/>
      <c r="I712" s="415"/>
      <c r="J712" s="415"/>
      <c r="K712" s="415"/>
      <c r="L712" s="415"/>
      <c r="M712" s="415"/>
      <c r="N712" s="415"/>
      <c r="Q712" s="419"/>
    </row>
    <row r="713" spans="1:17" s="417" customFormat="1" x14ac:dyDescent="0.25">
      <c r="A713" s="416"/>
      <c r="C713" s="418"/>
      <c r="D713" s="415"/>
      <c r="E713" s="415"/>
      <c r="F713" s="415"/>
      <c r="G713" s="415"/>
      <c r="H713" s="415"/>
      <c r="I713" s="415"/>
      <c r="J713" s="415"/>
      <c r="K713" s="415"/>
      <c r="L713" s="415"/>
      <c r="M713" s="415"/>
      <c r="N713" s="415"/>
      <c r="Q713" s="419"/>
    </row>
    <row r="714" spans="1:17" s="417" customFormat="1" x14ac:dyDescent="0.25">
      <c r="A714" s="416"/>
      <c r="C714" s="418"/>
      <c r="D714" s="415"/>
      <c r="E714" s="415"/>
      <c r="F714" s="415"/>
      <c r="G714" s="415"/>
      <c r="H714" s="415"/>
      <c r="I714" s="415"/>
      <c r="J714" s="415"/>
      <c r="K714" s="415"/>
      <c r="L714" s="415"/>
      <c r="M714" s="415"/>
      <c r="N714" s="415"/>
      <c r="Q714" s="419"/>
    </row>
    <row r="715" spans="1:17" s="417" customFormat="1" x14ac:dyDescent="0.25">
      <c r="A715" s="416"/>
      <c r="C715" s="418"/>
      <c r="D715" s="415"/>
      <c r="E715" s="415"/>
      <c r="F715" s="415"/>
      <c r="G715" s="415"/>
      <c r="H715" s="415"/>
      <c r="I715" s="415"/>
      <c r="J715" s="415"/>
      <c r="K715" s="415"/>
      <c r="L715" s="415"/>
      <c r="M715" s="415"/>
      <c r="N715" s="415"/>
      <c r="Q715" s="419"/>
    </row>
    <row r="716" spans="1:17" s="417" customFormat="1" x14ac:dyDescent="0.25">
      <c r="A716" s="416"/>
      <c r="C716" s="418"/>
      <c r="D716" s="415"/>
      <c r="E716" s="415"/>
      <c r="F716" s="415"/>
      <c r="G716" s="415"/>
      <c r="H716" s="415"/>
      <c r="I716" s="415"/>
      <c r="J716" s="415"/>
      <c r="K716" s="415"/>
      <c r="L716" s="415"/>
      <c r="M716" s="415"/>
      <c r="N716" s="415"/>
      <c r="Q716" s="419"/>
    </row>
    <row r="717" spans="1:17" s="417" customFormat="1" x14ac:dyDescent="0.25">
      <c r="A717" s="416"/>
      <c r="C717" s="418"/>
      <c r="D717" s="415"/>
      <c r="E717" s="415"/>
      <c r="F717" s="415"/>
      <c r="G717" s="415"/>
      <c r="H717" s="415"/>
      <c r="I717" s="415"/>
      <c r="J717" s="415"/>
      <c r="K717" s="415"/>
      <c r="L717" s="415"/>
      <c r="M717" s="415"/>
      <c r="N717" s="415"/>
      <c r="Q717" s="419"/>
    </row>
    <row r="718" spans="1:17" s="417" customFormat="1" x14ac:dyDescent="0.25">
      <c r="A718" s="416"/>
      <c r="C718" s="418"/>
      <c r="D718" s="415"/>
      <c r="E718" s="415"/>
      <c r="F718" s="415"/>
      <c r="G718" s="415"/>
      <c r="H718" s="415"/>
      <c r="I718" s="415"/>
      <c r="J718" s="415"/>
      <c r="K718" s="415"/>
      <c r="L718" s="415"/>
      <c r="M718" s="415"/>
      <c r="N718" s="415"/>
      <c r="Q718" s="419"/>
    </row>
    <row r="719" spans="1:17" s="417" customFormat="1" x14ac:dyDescent="0.25">
      <c r="A719" s="416"/>
      <c r="C719" s="418"/>
      <c r="D719" s="415"/>
      <c r="E719" s="415"/>
      <c r="F719" s="415"/>
      <c r="G719" s="415"/>
      <c r="H719" s="415"/>
      <c r="I719" s="415"/>
      <c r="J719" s="415"/>
      <c r="K719" s="415"/>
      <c r="L719" s="415"/>
      <c r="M719" s="415"/>
      <c r="N719" s="415"/>
      <c r="Q719" s="419"/>
    </row>
    <row r="720" spans="1:17" s="417" customFormat="1" x14ac:dyDescent="0.25">
      <c r="A720" s="416"/>
      <c r="C720" s="418"/>
      <c r="D720" s="415"/>
      <c r="E720" s="415"/>
      <c r="F720" s="415"/>
      <c r="G720" s="415"/>
      <c r="H720" s="415"/>
      <c r="I720" s="415"/>
      <c r="J720" s="415"/>
      <c r="K720" s="415"/>
      <c r="L720" s="415"/>
      <c r="M720" s="415"/>
      <c r="N720" s="415"/>
      <c r="Q720" s="419"/>
    </row>
    <row r="721" spans="1:17" s="417" customFormat="1" x14ac:dyDescent="0.25">
      <c r="A721" s="416"/>
      <c r="C721" s="418"/>
      <c r="D721" s="415"/>
      <c r="E721" s="415"/>
      <c r="F721" s="415"/>
      <c r="G721" s="415"/>
      <c r="H721" s="415"/>
      <c r="I721" s="415"/>
      <c r="J721" s="415"/>
      <c r="K721" s="415"/>
      <c r="L721" s="415"/>
      <c r="M721" s="415"/>
      <c r="N721" s="415"/>
      <c r="Q721" s="419"/>
    </row>
    <row r="722" spans="1:17" s="417" customFormat="1" x14ac:dyDescent="0.25">
      <c r="A722" s="416"/>
      <c r="C722" s="418"/>
      <c r="D722" s="415"/>
      <c r="E722" s="415"/>
      <c r="F722" s="415"/>
      <c r="G722" s="415"/>
      <c r="H722" s="415"/>
      <c r="I722" s="415"/>
      <c r="J722" s="415"/>
      <c r="K722" s="415"/>
      <c r="L722" s="415"/>
      <c r="M722" s="415"/>
      <c r="N722" s="415"/>
      <c r="Q722" s="419"/>
    </row>
    <row r="723" spans="1:17" s="417" customFormat="1" x14ac:dyDescent="0.25">
      <c r="A723" s="416"/>
      <c r="C723" s="418"/>
      <c r="D723" s="415"/>
      <c r="E723" s="415"/>
      <c r="F723" s="415"/>
      <c r="G723" s="415"/>
      <c r="H723" s="415"/>
      <c r="I723" s="415"/>
      <c r="J723" s="415"/>
      <c r="K723" s="415"/>
      <c r="L723" s="415"/>
      <c r="M723" s="415"/>
      <c r="N723" s="415"/>
      <c r="Q723" s="419"/>
    </row>
    <row r="724" spans="1:17" s="417" customFormat="1" x14ac:dyDescent="0.25">
      <c r="A724" s="416"/>
      <c r="C724" s="418"/>
      <c r="D724" s="415"/>
      <c r="E724" s="415"/>
      <c r="F724" s="415"/>
      <c r="G724" s="415"/>
      <c r="H724" s="415"/>
      <c r="I724" s="415"/>
      <c r="J724" s="415"/>
      <c r="K724" s="415"/>
      <c r="L724" s="415"/>
      <c r="M724" s="415"/>
      <c r="N724" s="415"/>
      <c r="Q724" s="419"/>
    </row>
    <row r="725" spans="1:17" s="417" customFormat="1" x14ac:dyDescent="0.25">
      <c r="A725" s="416"/>
      <c r="C725" s="418"/>
      <c r="D725" s="415"/>
      <c r="E725" s="415"/>
      <c r="F725" s="415"/>
      <c r="G725" s="415"/>
      <c r="H725" s="415"/>
      <c r="I725" s="415"/>
      <c r="J725" s="415"/>
      <c r="K725" s="415"/>
      <c r="L725" s="415"/>
      <c r="M725" s="415"/>
      <c r="N725" s="415"/>
      <c r="Q725" s="419"/>
    </row>
    <row r="726" spans="1:17" s="417" customFormat="1" x14ac:dyDescent="0.25">
      <c r="A726" s="416"/>
      <c r="C726" s="418"/>
      <c r="D726" s="415"/>
      <c r="E726" s="415"/>
      <c r="F726" s="415"/>
      <c r="G726" s="415"/>
      <c r="H726" s="415"/>
      <c r="I726" s="415"/>
      <c r="J726" s="415"/>
      <c r="K726" s="415"/>
      <c r="L726" s="415"/>
      <c r="M726" s="415"/>
      <c r="N726" s="415"/>
      <c r="Q726" s="419"/>
    </row>
    <row r="727" spans="1:17" s="417" customFormat="1" x14ac:dyDescent="0.25">
      <c r="A727" s="416"/>
      <c r="C727" s="418"/>
      <c r="D727" s="415"/>
      <c r="E727" s="415"/>
      <c r="F727" s="415"/>
      <c r="G727" s="415"/>
      <c r="H727" s="415"/>
      <c r="I727" s="415"/>
      <c r="J727" s="415"/>
      <c r="K727" s="415"/>
      <c r="L727" s="415"/>
      <c r="M727" s="415"/>
      <c r="N727" s="415"/>
      <c r="Q727" s="419"/>
    </row>
    <row r="728" spans="1:17" s="417" customFormat="1" x14ac:dyDescent="0.25">
      <c r="A728" s="416"/>
      <c r="C728" s="418"/>
      <c r="D728" s="415"/>
      <c r="E728" s="415"/>
      <c r="F728" s="415"/>
      <c r="G728" s="415"/>
      <c r="H728" s="415"/>
      <c r="I728" s="415"/>
      <c r="J728" s="415"/>
      <c r="K728" s="415"/>
      <c r="L728" s="415"/>
      <c r="M728" s="415"/>
      <c r="N728" s="415"/>
      <c r="Q728" s="419"/>
    </row>
    <row r="729" spans="1:17" s="417" customFormat="1" x14ac:dyDescent="0.25">
      <c r="A729" s="416"/>
      <c r="C729" s="418"/>
      <c r="D729" s="415"/>
      <c r="E729" s="415"/>
      <c r="F729" s="415"/>
      <c r="G729" s="415"/>
      <c r="H729" s="415"/>
      <c r="I729" s="415"/>
      <c r="J729" s="415"/>
      <c r="K729" s="415"/>
      <c r="L729" s="415"/>
      <c r="M729" s="415"/>
      <c r="N729" s="415"/>
      <c r="Q729" s="419"/>
    </row>
    <row r="730" spans="1:17" s="417" customFormat="1" x14ac:dyDescent="0.25">
      <c r="A730" s="416"/>
      <c r="C730" s="418"/>
      <c r="D730" s="415"/>
      <c r="E730" s="415"/>
      <c r="F730" s="415"/>
      <c r="G730" s="415"/>
      <c r="H730" s="415"/>
      <c r="I730" s="415"/>
      <c r="J730" s="415"/>
      <c r="K730" s="415"/>
      <c r="L730" s="415"/>
      <c r="M730" s="415"/>
      <c r="N730" s="415"/>
      <c r="Q730" s="419"/>
    </row>
    <row r="731" spans="1:17" s="417" customFormat="1" x14ac:dyDescent="0.25">
      <c r="A731" s="416"/>
      <c r="C731" s="418"/>
      <c r="D731" s="415"/>
      <c r="E731" s="415"/>
      <c r="F731" s="415"/>
      <c r="G731" s="415"/>
      <c r="H731" s="415"/>
      <c r="I731" s="415"/>
      <c r="J731" s="415"/>
      <c r="K731" s="415"/>
      <c r="L731" s="415"/>
      <c r="M731" s="415"/>
      <c r="N731" s="415"/>
      <c r="Q731" s="419"/>
    </row>
    <row r="732" spans="1:17" s="417" customFormat="1" x14ac:dyDescent="0.25">
      <c r="A732" s="416"/>
      <c r="C732" s="418"/>
      <c r="D732" s="415"/>
      <c r="E732" s="415"/>
      <c r="F732" s="415"/>
      <c r="G732" s="415"/>
      <c r="H732" s="415"/>
      <c r="I732" s="415"/>
      <c r="J732" s="415"/>
      <c r="K732" s="415"/>
      <c r="L732" s="415"/>
      <c r="M732" s="415"/>
      <c r="N732" s="415"/>
      <c r="Q732" s="419"/>
    </row>
    <row r="733" spans="1:17" s="417" customFormat="1" x14ac:dyDescent="0.25">
      <c r="A733" s="416"/>
      <c r="C733" s="418"/>
      <c r="D733" s="415"/>
      <c r="E733" s="415"/>
      <c r="F733" s="415"/>
      <c r="G733" s="415"/>
      <c r="H733" s="415"/>
      <c r="I733" s="415"/>
      <c r="J733" s="415"/>
      <c r="K733" s="415"/>
      <c r="L733" s="415"/>
      <c r="M733" s="415"/>
      <c r="N733" s="415"/>
      <c r="Q733" s="419"/>
    </row>
    <row r="734" spans="1:17" s="417" customFormat="1" x14ac:dyDescent="0.25">
      <c r="A734" s="416"/>
      <c r="C734" s="418"/>
      <c r="D734" s="415"/>
      <c r="E734" s="415"/>
      <c r="F734" s="415"/>
      <c r="G734" s="415"/>
      <c r="H734" s="415"/>
      <c r="I734" s="415"/>
      <c r="J734" s="415"/>
      <c r="K734" s="415"/>
      <c r="L734" s="415"/>
      <c r="M734" s="415"/>
      <c r="N734" s="415"/>
      <c r="Q734" s="419"/>
    </row>
    <row r="735" spans="1:17" s="417" customFormat="1" x14ac:dyDescent="0.25">
      <c r="A735" s="416"/>
      <c r="C735" s="418"/>
      <c r="D735" s="415"/>
      <c r="E735" s="415"/>
      <c r="F735" s="415"/>
      <c r="G735" s="415"/>
      <c r="H735" s="415"/>
      <c r="I735" s="415"/>
      <c r="J735" s="415"/>
      <c r="K735" s="415"/>
      <c r="L735" s="415"/>
      <c r="M735" s="415"/>
      <c r="N735" s="415"/>
      <c r="Q735" s="419"/>
    </row>
    <row r="736" spans="1:17" s="417" customFormat="1" x14ac:dyDescent="0.25">
      <c r="A736" s="416"/>
      <c r="C736" s="418"/>
      <c r="D736" s="415"/>
      <c r="E736" s="415"/>
      <c r="F736" s="415"/>
      <c r="G736" s="415"/>
      <c r="H736" s="415"/>
      <c r="I736" s="415"/>
      <c r="J736" s="415"/>
      <c r="K736" s="415"/>
      <c r="L736" s="415"/>
      <c r="M736" s="415"/>
      <c r="N736" s="415"/>
      <c r="Q736" s="419"/>
    </row>
    <row r="737" spans="1:17" s="417" customFormat="1" x14ac:dyDescent="0.25">
      <c r="A737" s="416"/>
      <c r="C737" s="418"/>
      <c r="D737" s="415"/>
      <c r="E737" s="415"/>
      <c r="F737" s="415"/>
      <c r="G737" s="415"/>
      <c r="H737" s="415"/>
      <c r="I737" s="415"/>
      <c r="J737" s="415"/>
      <c r="K737" s="415"/>
      <c r="L737" s="415"/>
      <c r="M737" s="415"/>
      <c r="N737" s="415"/>
      <c r="Q737" s="419"/>
    </row>
    <row r="738" spans="1:17" s="417" customFormat="1" x14ac:dyDescent="0.25">
      <c r="A738" s="416"/>
      <c r="C738" s="418"/>
      <c r="D738" s="415"/>
      <c r="E738" s="415"/>
      <c r="F738" s="415"/>
      <c r="G738" s="415"/>
      <c r="H738" s="415"/>
      <c r="I738" s="415"/>
      <c r="J738" s="415"/>
      <c r="K738" s="415"/>
      <c r="L738" s="415"/>
      <c r="M738" s="415"/>
      <c r="N738" s="415"/>
      <c r="Q738" s="419"/>
    </row>
    <row r="739" spans="1:17" s="417" customFormat="1" x14ac:dyDescent="0.25">
      <c r="A739" s="416"/>
      <c r="C739" s="418"/>
      <c r="D739" s="415"/>
      <c r="E739" s="415"/>
      <c r="F739" s="415"/>
      <c r="G739" s="415"/>
      <c r="H739" s="415"/>
      <c r="I739" s="415"/>
      <c r="J739" s="415"/>
      <c r="K739" s="415"/>
      <c r="L739" s="415"/>
      <c r="M739" s="415"/>
      <c r="N739" s="415"/>
      <c r="Q739" s="419"/>
    </row>
    <row r="740" spans="1:17" s="417" customFormat="1" x14ac:dyDescent="0.25">
      <c r="A740" s="416"/>
      <c r="C740" s="418"/>
      <c r="D740" s="415"/>
      <c r="E740" s="415"/>
      <c r="F740" s="415"/>
      <c r="G740" s="415"/>
      <c r="H740" s="415"/>
      <c r="I740" s="415"/>
      <c r="J740" s="415"/>
      <c r="K740" s="415"/>
      <c r="L740" s="415"/>
      <c r="M740" s="415"/>
      <c r="N740" s="415"/>
      <c r="Q740" s="419"/>
    </row>
    <row r="741" spans="1:17" s="417" customFormat="1" x14ac:dyDescent="0.25">
      <c r="A741" s="416"/>
      <c r="C741" s="418"/>
      <c r="D741" s="415"/>
      <c r="E741" s="415"/>
      <c r="F741" s="415"/>
      <c r="G741" s="415"/>
      <c r="H741" s="415"/>
      <c r="I741" s="415"/>
      <c r="J741" s="415"/>
      <c r="K741" s="415"/>
      <c r="L741" s="415"/>
      <c r="M741" s="415"/>
      <c r="N741" s="415"/>
      <c r="Q741" s="419"/>
    </row>
    <row r="742" spans="1:17" s="417" customFormat="1" x14ac:dyDescent="0.25">
      <c r="A742" s="416"/>
      <c r="C742" s="418"/>
      <c r="D742" s="415"/>
      <c r="E742" s="415"/>
      <c r="F742" s="415"/>
      <c r="G742" s="415"/>
      <c r="H742" s="415"/>
      <c r="I742" s="415"/>
      <c r="J742" s="415"/>
      <c r="K742" s="415"/>
      <c r="L742" s="415"/>
      <c r="M742" s="415"/>
      <c r="N742" s="415"/>
      <c r="Q742" s="419"/>
    </row>
    <row r="743" spans="1:17" s="417" customFormat="1" x14ac:dyDescent="0.25">
      <c r="A743" s="416"/>
      <c r="C743" s="418"/>
      <c r="D743" s="415"/>
      <c r="E743" s="415"/>
      <c r="F743" s="415"/>
      <c r="G743" s="415"/>
      <c r="H743" s="415"/>
      <c r="I743" s="415"/>
      <c r="J743" s="415"/>
      <c r="K743" s="415"/>
      <c r="L743" s="415"/>
      <c r="M743" s="415"/>
      <c r="N743" s="415"/>
      <c r="Q743" s="419"/>
    </row>
    <row r="744" spans="1:17" s="417" customFormat="1" x14ac:dyDescent="0.25">
      <c r="A744" s="416"/>
      <c r="C744" s="418"/>
      <c r="D744" s="415"/>
      <c r="E744" s="415"/>
      <c r="F744" s="415"/>
      <c r="G744" s="415"/>
      <c r="H744" s="415"/>
      <c r="I744" s="415"/>
      <c r="J744" s="415"/>
      <c r="K744" s="415"/>
      <c r="L744" s="415"/>
      <c r="M744" s="415"/>
      <c r="N744" s="415"/>
      <c r="Q744" s="419"/>
    </row>
    <row r="745" spans="1:17" s="417" customFormat="1" x14ac:dyDescent="0.25">
      <c r="A745" s="416"/>
      <c r="C745" s="418"/>
      <c r="D745" s="415"/>
      <c r="E745" s="415"/>
      <c r="F745" s="415"/>
      <c r="G745" s="415"/>
      <c r="H745" s="415"/>
      <c r="I745" s="415"/>
      <c r="J745" s="415"/>
      <c r="K745" s="415"/>
      <c r="L745" s="415"/>
      <c r="M745" s="415"/>
      <c r="N745" s="415"/>
      <c r="Q745" s="419"/>
    </row>
    <row r="746" spans="1:17" s="417" customFormat="1" x14ac:dyDescent="0.25">
      <c r="A746" s="416"/>
      <c r="C746" s="418"/>
      <c r="D746" s="415"/>
      <c r="E746" s="415"/>
      <c r="F746" s="415"/>
      <c r="G746" s="415"/>
      <c r="H746" s="415"/>
      <c r="I746" s="415"/>
      <c r="J746" s="415"/>
      <c r="K746" s="415"/>
      <c r="L746" s="415"/>
      <c r="M746" s="415"/>
      <c r="N746" s="415"/>
      <c r="Q746" s="419"/>
    </row>
    <row r="747" spans="1:17" s="417" customFormat="1" x14ac:dyDescent="0.25">
      <c r="A747" s="416"/>
      <c r="C747" s="418"/>
      <c r="D747" s="415"/>
      <c r="E747" s="415"/>
      <c r="F747" s="415"/>
      <c r="G747" s="415"/>
      <c r="H747" s="415"/>
      <c r="I747" s="415"/>
      <c r="J747" s="415"/>
      <c r="K747" s="415"/>
      <c r="L747" s="415"/>
      <c r="M747" s="415"/>
      <c r="N747" s="415"/>
      <c r="Q747" s="419"/>
    </row>
    <row r="748" spans="1:17" s="417" customFormat="1" x14ac:dyDescent="0.25">
      <c r="A748" s="416"/>
      <c r="C748" s="418"/>
      <c r="D748" s="415"/>
      <c r="E748" s="415"/>
      <c r="F748" s="415"/>
      <c r="G748" s="415"/>
      <c r="H748" s="415"/>
      <c r="I748" s="415"/>
      <c r="J748" s="415"/>
      <c r="K748" s="415"/>
      <c r="L748" s="415"/>
      <c r="M748" s="415"/>
      <c r="N748" s="415"/>
      <c r="Q748" s="419"/>
    </row>
    <row r="749" spans="1:17" s="417" customFormat="1" x14ac:dyDescent="0.25">
      <c r="A749" s="416"/>
      <c r="C749" s="418"/>
      <c r="D749" s="415"/>
      <c r="E749" s="415"/>
      <c r="F749" s="415"/>
      <c r="G749" s="415"/>
      <c r="H749" s="415"/>
      <c r="I749" s="415"/>
      <c r="J749" s="415"/>
      <c r="K749" s="415"/>
      <c r="L749" s="415"/>
      <c r="M749" s="415"/>
      <c r="N749" s="415"/>
      <c r="Q749" s="419"/>
    </row>
    <row r="750" spans="1:17" s="417" customFormat="1" x14ac:dyDescent="0.25">
      <c r="A750" s="416"/>
      <c r="C750" s="418"/>
      <c r="D750" s="415"/>
      <c r="E750" s="415"/>
      <c r="F750" s="415"/>
      <c r="G750" s="415"/>
      <c r="H750" s="415"/>
      <c r="I750" s="415"/>
      <c r="J750" s="415"/>
      <c r="K750" s="415"/>
      <c r="L750" s="415"/>
      <c r="M750" s="415"/>
      <c r="N750" s="415"/>
      <c r="Q750" s="419"/>
    </row>
    <row r="751" spans="1:17" s="417" customFormat="1" x14ac:dyDescent="0.25">
      <c r="A751" s="416"/>
      <c r="C751" s="418"/>
      <c r="D751" s="415"/>
      <c r="E751" s="415"/>
      <c r="F751" s="415"/>
      <c r="G751" s="415"/>
      <c r="H751" s="415"/>
      <c r="I751" s="415"/>
      <c r="J751" s="415"/>
      <c r="K751" s="415"/>
      <c r="L751" s="415"/>
      <c r="M751" s="415"/>
      <c r="N751" s="415"/>
      <c r="Q751" s="419"/>
    </row>
    <row r="752" spans="1:17" s="417" customFormat="1" x14ac:dyDescent="0.25">
      <c r="A752" s="416"/>
      <c r="C752" s="418"/>
      <c r="D752" s="415"/>
      <c r="E752" s="415"/>
      <c r="F752" s="415"/>
      <c r="G752" s="415"/>
      <c r="H752" s="415"/>
      <c r="I752" s="415"/>
      <c r="J752" s="415"/>
      <c r="K752" s="415"/>
      <c r="L752" s="415"/>
      <c r="M752" s="415"/>
      <c r="N752" s="415"/>
      <c r="Q752" s="419"/>
    </row>
    <row r="753" spans="1:17" s="417" customFormat="1" x14ac:dyDescent="0.25">
      <c r="A753" s="416"/>
      <c r="C753" s="418"/>
      <c r="D753" s="415"/>
      <c r="E753" s="415"/>
      <c r="F753" s="415"/>
      <c r="G753" s="415"/>
      <c r="H753" s="415"/>
      <c r="I753" s="415"/>
      <c r="J753" s="415"/>
      <c r="K753" s="415"/>
      <c r="L753" s="415"/>
      <c r="M753" s="415"/>
      <c r="N753" s="415"/>
      <c r="Q753" s="419"/>
    </row>
    <row r="754" spans="1:17" s="417" customFormat="1" x14ac:dyDescent="0.25">
      <c r="A754" s="416"/>
      <c r="C754" s="418"/>
      <c r="D754" s="415"/>
      <c r="E754" s="415"/>
      <c r="F754" s="415"/>
      <c r="G754" s="415"/>
      <c r="H754" s="415"/>
      <c r="I754" s="415"/>
      <c r="J754" s="415"/>
      <c r="K754" s="415"/>
      <c r="L754" s="415"/>
      <c r="M754" s="415"/>
      <c r="N754" s="415"/>
      <c r="Q754" s="419"/>
    </row>
    <row r="755" spans="1:17" s="417" customFormat="1" x14ac:dyDescent="0.25">
      <c r="A755" s="416"/>
      <c r="C755" s="418"/>
      <c r="D755" s="415"/>
      <c r="E755" s="415"/>
      <c r="F755" s="415"/>
      <c r="G755" s="415"/>
      <c r="H755" s="415"/>
      <c r="I755" s="415"/>
      <c r="J755" s="415"/>
      <c r="K755" s="415"/>
      <c r="L755" s="415"/>
      <c r="M755" s="415"/>
      <c r="N755" s="415"/>
      <c r="Q755" s="419"/>
    </row>
    <row r="756" spans="1:17" s="417" customFormat="1" x14ac:dyDescent="0.25">
      <c r="A756" s="416"/>
      <c r="C756" s="418"/>
      <c r="D756" s="415"/>
      <c r="E756" s="415"/>
      <c r="F756" s="415"/>
      <c r="G756" s="415"/>
      <c r="H756" s="415"/>
      <c r="I756" s="415"/>
      <c r="J756" s="415"/>
      <c r="K756" s="415"/>
      <c r="L756" s="415"/>
      <c r="M756" s="415"/>
      <c r="N756" s="415"/>
      <c r="Q756" s="419"/>
    </row>
    <row r="757" spans="1:17" s="417" customFormat="1" x14ac:dyDescent="0.25">
      <c r="A757" s="416"/>
      <c r="C757" s="418"/>
      <c r="D757" s="415"/>
      <c r="E757" s="415"/>
      <c r="F757" s="415"/>
      <c r="G757" s="415"/>
      <c r="H757" s="415"/>
      <c r="I757" s="415"/>
      <c r="J757" s="415"/>
      <c r="K757" s="415"/>
      <c r="L757" s="415"/>
      <c r="M757" s="415"/>
      <c r="N757" s="415"/>
      <c r="Q757" s="419"/>
    </row>
    <row r="758" spans="1:17" s="417" customFormat="1" x14ac:dyDescent="0.25">
      <c r="A758" s="416"/>
      <c r="C758" s="418"/>
      <c r="D758" s="415"/>
      <c r="E758" s="415"/>
      <c r="F758" s="415"/>
      <c r="G758" s="415"/>
      <c r="H758" s="415"/>
      <c r="I758" s="415"/>
      <c r="J758" s="415"/>
      <c r="K758" s="415"/>
      <c r="L758" s="415"/>
      <c r="M758" s="415"/>
      <c r="N758" s="415"/>
      <c r="Q758" s="419"/>
    </row>
    <row r="759" spans="1:17" s="417" customFormat="1" x14ac:dyDescent="0.25">
      <c r="A759" s="416"/>
      <c r="C759" s="418"/>
      <c r="D759" s="415"/>
      <c r="E759" s="415"/>
      <c r="F759" s="415"/>
      <c r="G759" s="415"/>
      <c r="H759" s="415"/>
      <c r="I759" s="415"/>
      <c r="J759" s="415"/>
      <c r="K759" s="415"/>
      <c r="L759" s="415"/>
      <c r="M759" s="415"/>
      <c r="N759" s="415"/>
      <c r="Q759" s="419"/>
    </row>
    <row r="760" spans="1:17" s="417" customFormat="1" x14ac:dyDescent="0.25">
      <c r="A760" s="416"/>
      <c r="C760" s="418"/>
      <c r="D760" s="415"/>
      <c r="E760" s="415"/>
      <c r="F760" s="415"/>
      <c r="G760" s="415"/>
      <c r="H760" s="415"/>
      <c r="I760" s="415"/>
      <c r="J760" s="415"/>
      <c r="K760" s="415"/>
      <c r="L760" s="415"/>
      <c r="M760" s="415"/>
      <c r="N760" s="415"/>
      <c r="Q760" s="419"/>
    </row>
    <row r="761" spans="1:17" s="417" customFormat="1" x14ac:dyDescent="0.25">
      <c r="A761" s="416"/>
      <c r="C761" s="418"/>
      <c r="D761" s="415"/>
      <c r="E761" s="415"/>
      <c r="F761" s="415"/>
      <c r="G761" s="415"/>
      <c r="H761" s="415"/>
      <c r="I761" s="415"/>
      <c r="J761" s="415"/>
      <c r="K761" s="415"/>
      <c r="L761" s="415"/>
      <c r="M761" s="415"/>
      <c r="N761" s="415"/>
      <c r="Q761" s="419"/>
    </row>
    <row r="762" spans="1:17" s="417" customFormat="1" x14ac:dyDescent="0.25">
      <c r="A762" s="416"/>
      <c r="C762" s="418"/>
      <c r="D762" s="415"/>
      <c r="E762" s="415"/>
      <c r="F762" s="415"/>
      <c r="G762" s="415"/>
      <c r="H762" s="415"/>
      <c r="I762" s="415"/>
      <c r="J762" s="415"/>
      <c r="K762" s="415"/>
      <c r="L762" s="415"/>
      <c r="M762" s="415"/>
      <c r="N762" s="415"/>
      <c r="Q762" s="419"/>
    </row>
    <row r="763" spans="1:17" s="417" customFormat="1" x14ac:dyDescent="0.25">
      <c r="A763" s="416"/>
      <c r="C763" s="418"/>
      <c r="D763" s="415"/>
      <c r="E763" s="415"/>
      <c r="F763" s="415"/>
      <c r="G763" s="415"/>
      <c r="H763" s="415"/>
      <c r="I763" s="415"/>
      <c r="J763" s="415"/>
      <c r="K763" s="415"/>
      <c r="L763" s="415"/>
      <c r="M763" s="415"/>
      <c r="N763" s="415"/>
      <c r="Q763" s="419"/>
    </row>
    <row r="764" spans="1:17" s="417" customFormat="1" x14ac:dyDescent="0.25">
      <c r="A764" s="416"/>
      <c r="C764" s="418"/>
      <c r="D764" s="415"/>
      <c r="E764" s="415"/>
      <c r="F764" s="415"/>
      <c r="G764" s="415"/>
      <c r="H764" s="415"/>
      <c r="I764" s="415"/>
      <c r="J764" s="415"/>
      <c r="K764" s="415"/>
      <c r="L764" s="415"/>
      <c r="M764" s="415"/>
      <c r="N764" s="415"/>
      <c r="Q764" s="419"/>
    </row>
    <row r="765" spans="1:17" s="417" customFormat="1" x14ac:dyDescent="0.25">
      <c r="A765" s="416"/>
      <c r="C765" s="418"/>
      <c r="D765" s="415"/>
      <c r="E765" s="415"/>
      <c r="F765" s="415"/>
      <c r="G765" s="415"/>
      <c r="H765" s="415"/>
      <c r="I765" s="415"/>
      <c r="J765" s="415"/>
      <c r="K765" s="415"/>
      <c r="L765" s="415"/>
      <c r="M765" s="415"/>
      <c r="N765" s="415"/>
      <c r="Q765" s="419"/>
    </row>
    <row r="766" spans="1:17" s="417" customFormat="1" x14ac:dyDescent="0.25">
      <c r="A766" s="416"/>
      <c r="C766" s="418"/>
      <c r="D766" s="415"/>
      <c r="E766" s="415"/>
      <c r="F766" s="415"/>
      <c r="G766" s="415"/>
      <c r="H766" s="415"/>
      <c r="I766" s="415"/>
      <c r="J766" s="415"/>
      <c r="K766" s="415"/>
      <c r="L766" s="415"/>
      <c r="M766" s="415"/>
      <c r="N766" s="415"/>
      <c r="Q766" s="419"/>
    </row>
    <row r="767" spans="1:17" s="417" customFormat="1" x14ac:dyDescent="0.25">
      <c r="A767" s="416"/>
      <c r="C767" s="418"/>
      <c r="D767" s="415"/>
      <c r="E767" s="415"/>
      <c r="F767" s="415"/>
      <c r="G767" s="415"/>
      <c r="H767" s="415"/>
      <c r="I767" s="415"/>
      <c r="J767" s="415"/>
      <c r="K767" s="415"/>
      <c r="L767" s="415"/>
      <c r="M767" s="415"/>
      <c r="N767" s="415"/>
      <c r="Q767" s="419"/>
    </row>
    <row r="768" spans="1:17" s="417" customFormat="1" x14ac:dyDescent="0.25">
      <c r="A768" s="416"/>
      <c r="C768" s="418"/>
      <c r="D768" s="415"/>
      <c r="E768" s="415"/>
      <c r="F768" s="415"/>
      <c r="G768" s="415"/>
      <c r="H768" s="415"/>
      <c r="I768" s="415"/>
      <c r="J768" s="415"/>
      <c r="K768" s="415"/>
      <c r="L768" s="415"/>
      <c r="M768" s="415"/>
      <c r="N768" s="415"/>
      <c r="Q768" s="419"/>
    </row>
    <row r="769" spans="1:17" s="417" customFormat="1" x14ac:dyDescent="0.25">
      <c r="A769" s="416"/>
      <c r="C769" s="418"/>
      <c r="D769" s="415"/>
      <c r="E769" s="415"/>
      <c r="F769" s="415"/>
      <c r="G769" s="415"/>
      <c r="H769" s="415"/>
      <c r="I769" s="415"/>
      <c r="J769" s="415"/>
      <c r="K769" s="415"/>
      <c r="L769" s="415"/>
      <c r="M769" s="415"/>
      <c r="N769" s="415"/>
      <c r="Q769" s="419"/>
    </row>
    <row r="770" spans="1:17" s="417" customFormat="1" x14ac:dyDescent="0.25">
      <c r="A770" s="416"/>
      <c r="C770" s="418"/>
      <c r="D770" s="415"/>
      <c r="E770" s="415"/>
      <c r="F770" s="415"/>
      <c r="G770" s="415"/>
      <c r="H770" s="415"/>
      <c r="I770" s="415"/>
      <c r="J770" s="415"/>
      <c r="K770" s="415"/>
      <c r="L770" s="415"/>
      <c r="M770" s="415"/>
      <c r="N770" s="415"/>
      <c r="Q770" s="419"/>
    </row>
    <row r="771" spans="1:17" s="417" customFormat="1" x14ac:dyDescent="0.25">
      <c r="A771" s="416"/>
      <c r="C771" s="418"/>
      <c r="D771" s="415"/>
      <c r="E771" s="415"/>
      <c r="F771" s="415"/>
      <c r="G771" s="415"/>
      <c r="H771" s="415"/>
      <c r="I771" s="415"/>
      <c r="J771" s="415"/>
      <c r="K771" s="415"/>
      <c r="L771" s="415"/>
      <c r="M771" s="415"/>
      <c r="N771" s="415"/>
      <c r="Q771" s="419"/>
    </row>
    <row r="772" spans="1:17" s="417" customFormat="1" x14ac:dyDescent="0.25">
      <c r="A772" s="416"/>
      <c r="C772" s="418"/>
      <c r="D772" s="415"/>
      <c r="E772" s="415"/>
      <c r="F772" s="415"/>
      <c r="G772" s="415"/>
      <c r="H772" s="415"/>
      <c r="I772" s="415"/>
      <c r="J772" s="415"/>
      <c r="K772" s="415"/>
      <c r="L772" s="415"/>
      <c r="M772" s="415"/>
      <c r="N772" s="415"/>
      <c r="Q772" s="419"/>
    </row>
    <row r="773" spans="1:17" s="417" customFormat="1" x14ac:dyDescent="0.25">
      <c r="A773" s="416"/>
      <c r="C773" s="418"/>
      <c r="D773" s="415"/>
      <c r="E773" s="415"/>
      <c r="F773" s="415"/>
      <c r="G773" s="415"/>
      <c r="H773" s="415"/>
      <c r="I773" s="415"/>
      <c r="J773" s="415"/>
      <c r="K773" s="415"/>
      <c r="L773" s="415"/>
      <c r="M773" s="415"/>
      <c r="N773" s="415"/>
      <c r="Q773" s="419"/>
    </row>
    <row r="774" spans="1:17" s="417" customFormat="1" x14ac:dyDescent="0.25">
      <c r="A774" s="416"/>
      <c r="C774" s="418"/>
      <c r="D774" s="415"/>
      <c r="E774" s="415"/>
      <c r="F774" s="415"/>
      <c r="G774" s="415"/>
      <c r="H774" s="415"/>
      <c r="I774" s="415"/>
      <c r="J774" s="415"/>
      <c r="K774" s="415"/>
      <c r="L774" s="415"/>
      <c r="M774" s="415"/>
      <c r="N774" s="415"/>
      <c r="Q774" s="419"/>
    </row>
    <row r="775" spans="1:17" s="417" customFormat="1" x14ac:dyDescent="0.25">
      <c r="A775" s="416"/>
      <c r="C775" s="418"/>
      <c r="D775" s="415"/>
      <c r="E775" s="415"/>
      <c r="F775" s="415"/>
      <c r="G775" s="415"/>
      <c r="H775" s="415"/>
      <c r="I775" s="415"/>
      <c r="J775" s="415"/>
      <c r="K775" s="415"/>
      <c r="L775" s="415"/>
      <c r="M775" s="415"/>
      <c r="N775" s="415"/>
      <c r="Q775" s="419"/>
    </row>
    <row r="776" spans="1:17" s="417" customFormat="1" x14ac:dyDescent="0.25">
      <c r="A776" s="416"/>
      <c r="C776" s="418"/>
      <c r="D776" s="415"/>
      <c r="E776" s="415"/>
      <c r="F776" s="415"/>
      <c r="G776" s="415"/>
      <c r="H776" s="415"/>
      <c r="I776" s="415"/>
      <c r="J776" s="415"/>
      <c r="K776" s="415"/>
      <c r="L776" s="415"/>
      <c r="M776" s="415"/>
      <c r="N776" s="415"/>
      <c r="Q776" s="419"/>
    </row>
    <row r="777" spans="1:17" s="417" customFormat="1" x14ac:dyDescent="0.25">
      <c r="A777" s="416"/>
      <c r="C777" s="418"/>
      <c r="D777" s="415"/>
      <c r="E777" s="415"/>
      <c r="F777" s="415"/>
      <c r="G777" s="415"/>
      <c r="H777" s="415"/>
      <c r="I777" s="415"/>
      <c r="J777" s="415"/>
      <c r="K777" s="415"/>
      <c r="L777" s="415"/>
      <c r="M777" s="415"/>
      <c r="N777" s="415"/>
      <c r="Q777" s="419"/>
    </row>
    <row r="778" spans="1:17" s="417" customFormat="1" x14ac:dyDescent="0.25">
      <c r="A778" s="416"/>
      <c r="C778" s="418"/>
      <c r="D778" s="415"/>
      <c r="E778" s="415"/>
      <c r="F778" s="415"/>
      <c r="G778" s="415"/>
      <c r="H778" s="415"/>
      <c r="I778" s="415"/>
      <c r="J778" s="415"/>
      <c r="K778" s="415"/>
      <c r="L778" s="415"/>
      <c r="M778" s="415"/>
      <c r="N778" s="415"/>
      <c r="Q778" s="419"/>
    </row>
    <row r="779" spans="1:17" s="417" customFormat="1" x14ac:dyDescent="0.25">
      <c r="A779" s="416"/>
      <c r="C779" s="418"/>
      <c r="D779" s="415"/>
      <c r="E779" s="415"/>
      <c r="F779" s="415"/>
      <c r="G779" s="415"/>
      <c r="H779" s="415"/>
      <c r="I779" s="415"/>
      <c r="J779" s="415"/>
      <c r="K779" s="415"/>
      <c r="L779" s="415"/>
      <c r="M779" s="415"/>
      <c r="N779" s="415"/>
      <c r="Q779" s="419"/>
    </row>
    <row r="780" spans="1:17" s="417" customFormat="1" x14ac:dyDescent="0.25">
      <c r="A780" s="416"/>
      <c r="C780" s="418"/>
      <c r="D780" s="415"/>
      <c r="E780" s="415"/>
      <c r="F780" s="415"/>
      <c r="G780" s="415"/>
      <c r="H780" s="415"/>
      <c r="I780" s="415"/>
      <c r="J780" s="415"/>
      <c r="K780" s="415"/>
      <c r="L780" s="415"/>
      <c r="M780" s="415"/>
      <c r="N780" s="415"/>
      <c r="Q780" s="419"/>
    </row>
    <row r="781" spans="1:17" s="417" customFormat="1" x14ac:dyDescent="0.25">
      <c r="A781" s="416"/>
      <c r="C781" s="418"/>
      <c r="D781" s="415"/>
      <c r="E781" s="415"/>
      <c r="F781" s="415"/>
      <c r="G781" s="415"/>
      <c r="H781" s="415"/>
      <c r="I781" s="415"/>
      <c r="J781" s="415"/>
      <c r="K781" s="415"/>
      <c r="L781" s="415"/>
      <c r="M781" s="415"/>
      <c r="N781" s="415"/>
      <c r="Q781" s="419"/>
    </row>
    <row r="782" spans="1:17" s="417" customFormat="1" x14ac:dyDescent="0.25">
      <c r="A782" s="416"/>
      <c r="C782" s="418"/>
      <c r="D782" s="415"/>
      <c r="E782" s="415"/>
      <c r="F782" s="415"/>
      <c r="G782" s="415"/>
      <c r="H782" s="415"/>
      <c r="I782" s="415"/>
      <c r="J782" s="415"/>
      <c r="K782" s="415"/>
      <c r="L782" s="415"/>
      <c r="M782" s="415"/>
      <c r="N782" s="415"/>
      <c r="Q782" s="419"/>
    </row>
    <row r="783" spans="1:17" s="417" customFormat="1" x14ac:dyDescent="0.25">
      <c r="A783" s="416"/>
      <c r="C783" s="418"/>
      <c r="D783" s="415"/>
      <c r="E783" s="415"/>
      <c r="F783" s="415"/>
      <c r="G783" s="415"/>
      <c r="H783" s="415"/>
      <c r="I783" s="415"/>
      <c r="J783" s="415"/>
      <c r="K783" s="415"/>
      <c r="L783" s="415"/>
      <c r="M783" s="415"/>
      <c r="N783" s="415"/>
      <c r="Q783" s="419"/>
    </row>
    <row r="784" spans="1:17" s="417" customFormat="1" x14ac:dyDescent="0.25">
      <c r="A784" s="416"/>
      <c r="C784" s="418"/>
      <c r="D784" s="415"/>
      <c r="E784" s="415"/>
      <c r="F784" s="415"/>
      <c r="G784" s="415"/>
      <c r="H784" s="415"/>
      <c r="I784" s="415"/>
      <c r="J784" s="415"/>
      <c r="K784" s="415"/>
      <c r="L784" s="415"/>
      <c r="M784" s="415"/>
      <c r="N784" s="415"/>
      <c r="Q784" s="419"/>
    </row>
    <row r="785" spans="1:17" s="417" customFormat="1" x14ac:dyDescent="0.25">
      <c r="A785" s="416"/>
      <c r="C785" s="418"/>
      <c r="D785" s="415"/>
      <c r="E785" s="415"/>
      <c r="F785" s="415"/>
      <c r="G785" s="415"/>
      <c r="H785" s="415"/>
      <c r="I785" s="415"/>
      <c r="J785" s="415"/>
      <c r="K785" s="415"/>
      <c r="L785" s="415"/>
      <c r="M785" s="415"/>
      <c r="N785" s="415"/>
      <c r="Q785" s="419"/>
    </row>
    <row r="786" spans="1:17" s="417" customFormat="1" x14ac:dyDescent="0.25">
      <c r="A786" s="416"/>
      <c r="C786" s="418"/>
      <c r="D786" s="415"/>
      <c r="E786" s="415"/>
      <c r="F786" s="415"/>
      <c r="G786" s="415"/>
      <c r="H786" s="415"/>
      <c r="I786" s="415"/>
      <c r="J786" s="415"/>
      <c r="K786" s="415"/>
      <c r="L786" s="415"/>
      <c r="M786" s="415"/>
      <c r="N786" s="415"/>
      <c r="Q786" s="419"/>
    </row>
    <row r="787" spans="1:17" s="417" customFormat="1" x14ac:dyDescent="0.25">
      <c r="A787" s="416"/>
      <c r="C787" s="418"/>
      <c r="D787" s="415"/>
      <c r="E787" s="415"/>
      <c r="F787" s="415"/>
      <c r="G787" s="415"/>
      <c r="H787" s="415"/>
      <c r="I787" s="415"/>
      <c r="J787" s="415"/>
      <c r="K787" s="415"/>
      <c r="L787" s="415"/>
      <c r="M787" s="415"/>
      <c r="N787" s="415"/>
      <c r="Q787" s="419"/>
    </row>
    <row r="788" spans="1:17" s="417" customFormat="1" x14ac:dyDescent="0.25">
      <c r="A788" s="416"/>
      <c r="C788" s="418"/>
      <c r="D788" s="415"/>
      <c r="E788" s="415"/>
      <c r="F788" s="415"/>
      <c r="G788" s="415"/>
      <c r="H788" s="415"/>
      <c r="I788" s="415"/>
      <c r="J788" s="415"/>
      <c r="K788" s="415"/>
      <c r="L788" s="415"/>
      <c r="M788" s="415"/>
      <c r="N788" s="415"/>
      <c r="Q788" s="419"/>
    </row>
    <row r="789" spans="1:17" s="417" customFormat="1" x14ac:dyDescent="0.25">
      <c r="A789" s="416"/>
      <c r="C789" s="418"/>
      <c r="D789" s="415"/>
      <c r="E789" s="415"/>
      <c r="F789" s="415"/>
      <c r="G789" s="415"/>
      <c r="H789" s="415"/>
      <c r="I789" s="415"/>
      <c r="J789" s="415"/>
      <c r="K789" s="415"/>
      <c r="L789" s="415"/>
      <c r="M789" s="415"/>
      <c r="N789" s="415"/>
      <c r="Q789" s="419"/>
    </row>
    <row r="790" spans="1:17" s="417" customFormat="1" x14ac:dyDescent="0.25">
      <c r="A790" s="416"/>
      <c r="C790" s="418"/>
      <c r="D790" s="415"/>
      <c r="E790" s="415"/>
      <c r="F790" s="415"/>
      <c r="G790" s="415"/>
      <c r="H790" s="415"/>
      <c r="I790" s="415"/>
      <c r="J790" s="415"/>
      <c r="K790" s="415"/>
      <c r="L790" s="415"/>
      <c r="M790" s="415"/>
      <c r="N790" s="415"/>
      <c r="Q790" s="419"/>
    </row>
    <row r="791" spans="1:17" s="417" customFormat="1" x14ac:dyDescent="0.25">
      <c r="A791" s="416"/>
      <c r="C791" s="418"/>
      <c r="D791" s="415"/>
      <c r="E791" s="415"/>
      <c r="F791" s="415"/>
      <c r="G791" s="415"/>
      <c r="H791" s="415"/>
      <c r="I791" s="415"/>
      <c r="J791" s="415"/>
      <c r="K791" s="415"/>
      <c r="L791" s="415"/>
      <c r="M791" s="415"/>
      <c r="N791" s="415"/>
      <c r="Q791" s="419"/>
    </row>
    <row r="792" spans="1:17" s="417" customFormat="1" x14ac:dyDescent="0.25">
      <c r="A792" s="416"/>
      <c r="C792" s="418"/>
      <c r="D792" s="415"/>
      <c r="E792" s="415"/>
      <c r="F792" s="415"/>
      <c r="G792" s="415"/>
      <c r="H792" s="415"/>
      <c r="I792" s="415"/>
      <c r="J792" s="415"/>
      <c r="K792" s="415"/>
      <c r="L792" s="415"/>
      <c r="M792" s="415"/>
      <c r="N792" s="415"/>
      <c r="Q792" s="419"/>
    </row>
    <row r="793" spans="1:17" s="417" customFormat="1" x14ac:dyDescent="0.25">
      <c r="A793" s="416"/>
      <c r="C793" s="418"/>
      <c r="D793" s="415"/>
      <c r="E793" s="415"/>
      <c r="F793" s="415"/>
      <c r="G793" s="415"/>
      <c r="H793" s="415"/>
      <c r="I793" s="415"/>
      <c r="J793" s="415"/>
      <c r="K793" s="415"/>
      <c r="L793" s="415"/>
      <c r="M793" s="415"/>
      <c r="N793" s="415"/>
      <c r="Q793" s="419"/>
    </row>
    <row r="794" spans="1:17" s="417" customFormat="1" x14ac:dyDescent="0.25">
      <c r="A794" s="416"/>
      <c r="C794" s="418"/>
      <c r="D794" s="415"/>
      <c r="E794" s="415"/>
      <c r="F794" s="415"/>
      <c r="G794" s="415"/>
      <c r="H794" s="415"/>
      <c r="I794" s="415"/>
      <c r="J794" s="415"/>
      <c r="K794" s="415"/>
      <c r="L794" s="415"/>
      <c r="M794" s="415"/>
      <c r="N794" s="415"/>
      <c r="Q794" s="419"/>
    </row>
    <row r="795" spans="1:17" s="417" customFormat="1" x14ac:dyDescent="0.25">
      <c r="A795" s="416"/>
      <c r="C795" s="418"/>
      <c r="D795" s="415"/>
      <c r="E795" s="415"/>
      <c r="F795" s="415"/>
      <c r="G795" s="415"/>
      <c r="H795" s="415"/>
      <c r="I795" s="415"/>
      <c r="J795" s="415"/>
      <c r="K795" s="415"/>
      <c r="L795" s="415"/>
      <c r="M795" s="415"/>
      <c r="N795" s="415"/>
      <c r="Q795" s="419"/>
    </row>
    <row r="796" spans="1:17" s="417" customFormat="1" x14ac:dyDescent="0.25">
      <c r="A796" s="416"/>
      <c r="C796" s="418"/>
      <c r="D796" s="415"/>
      <c r="E796" s="415"/>
      <c r="F796" s="415"/>
      <c r="G796" s="415"/>
      <c r="H796" s="415"/>
      <c r="I796" s="415"/>
      <c r="J796" s="415"/>
      <c r="K796" s="415"/>
      <c r="L796" s="415"/>
      <c r="M796" s="415"/>
      <c r="N796" s="415"/>
      <c r="Q796" s="419"/>
    </row>
    <row r="797" spans="1:17" s="417" customFormat="1" x14ac:dyDescent="0.25">
      <c r="A797" s="416"/>
      <c r="C797" s="418"/>
      <c r="D797" s="415"/>
      <c r="E797" s="415"/>
      <c r="F797" s="415"/>
      <c r="G797" s="415"/>
      <c r="H797" s="415"/>
      <c r="I797" s="415"/>
      <c r="J797" s="415"/>
      <c r="K797" s="415"/>
      <c r="L797" s="415"/>
      <c r="M797" s="415"/>
      <c r="N797" s="415"/>
      <c r="Q797" s="419"/>
    </row>
    <row r="798" spans="1:17" s="417" customFormat="1" x14ac:dyDescent="0.25">
      <c r="A798" s="416"/>
      <c r="C798" s="418"/>
      <c r="D798" s="415"/>
      <c r="E798" s="415"/>
      <c r="F798" s="415"/>
      <c r="G798" s="415"/>
      <c r="H798" s="415"/>
      <c r="I798" s="415"/>
      <c r="J798" s="415"/>
      <c r="K798" s="415"/>
      <c r="L798" s="415"/>
      <c r="M798" s="415"/>
      <c r="N798" s="415"/>
      <c r="Q798" s="419"/>
    </row>
    <row r="799" spans="1:17" s="417" customFormat="1" x14ac:dyDescent="0.25">
      <c r="A799" s="416"/>
      <c r="C799" s="418"/>
      <c r="D799" s="415"/>
      <c r="E799" s="415"/>
      <c r="F799" s="415"/>
      <c r="G799" s="415"/>
      <c r="H799" s="415"/>
      <c r="I799" s="415"/>
      <c r="J799" s="415"/>
      <c r="K799" s="415"/>
      <c r="L799" s="415"/>
      <c r="M799" s="415"/>
      <c r="N799" s="415"/>
      <c r="Q799" s="419"/>
    </row>
    <row r="800" spans="1:17" s="417" customFormat="1" x14ac:dyDescent="0.25">
      <c r="A800" s="416"/>
      <c r="C800" s="418"/>
      <c r="D800" s="415"/>
      <c r="E800" s="415"/>
      <c r="F800" s="415"/>
      <c r="G800" s="415"/>
      <c r="H800" s="415"/>
      <c r="I800" s="415"/>
      <c r="J800" s="415"/>
      <c r="K800" s="415"/>
      <c r="L800" s="415"/>
      <c r="M800" s="415"/>
      <c r="N800" s="415"/>
      <c r="Q800" s="419"/>
    </row>
    <row r="801" spans="1:17" s="417" customFormat="1" x14ac:dyDescent="0.25">
      <c r="A801" s="416"/>
      <c r="C801" s="418"/>
      <c r="D801" s="415"/>
      <c r="E801" s="415"/>
      <c r="F801" s="415"/>
      <c r="G801" s="415"/>
      <c r="H801" s="415"/>
      <c r="I801" s="415"/>
      <c r="J801" s="415"/>
      <c r="K801" s="415"/>
      <c r="L801" s="415"/>
      <c r="M801" s="415"/>
      <c r="N801" s="415"/>
      <c r="Q801" s="419"/>
    </row>
    <row r="802" spans="1:17" s="417" customFormat="1" x14ac:dyDescent="0.25">
      <c r="A802" s="416"/>
      <c r="C802" s="418"/>
      <c r="D802" s="415"/>
      <c r="E802" s="415"/>
      <c r="F802" s="415"/>
      <c r="G802" s="415"/>
      <c r="H802" s="415"/>
      <c r="I802" s="415"/>
      <c r="J802" s="415"/>
      <c r="K802" s="415"/>
      <c r="L802" s="415"/>
      <c r="M802" s="415"/>
      <c r="N802" s="415"/>
      <c r="Q802" s="419"/>
    </row>
    <row r="803" spans="1:17" s="417" customFormat="1" x14ac:dyDescent="0.25">
      <c r="A803" s="416"/>
      <c r="C803" s="418"/>
      <c r="D803" s="415"/>
      <c r="E803" s="415"/>
      <c r="F803" s="415"/>
      <c r="G803" s="415"/>
      <c r="H803" s="415"/>
      <c r="I803" s="415"/>
      <c r="J803" s="415"/>
      <c r="K803" s="415"/>
      <c r="L803" s="415"/>
      <c r="M803" s="415"/>
      <c r="N803" s="415"/>
      <c r="Q803" s="419"/>
    </row>
    <row r="804" spans="1:17" s="417" customFormat="1" x14ac:dyDescent="0.25">
      <c r="A804" s="416"/>
      <c r="C804" s="418"/>
      <c r="D804" s="415"/>
      <c r="E804" s="415"/>
      <c r="F804" s="415"/>
      <c r="G804" s="415"/>
      <c r="H804" s="415"/>
      <c r="I804" s="415"/>
      <c r="J804" s="415"/>
      <c r="K804" s="415"/>
      <c r="L804" s="415"/>
      <c r="M804" s="415"/>
      <c r="N804" s="415"/>
      <c r="Q804" s="419"/>
    </row>
    <row r="805" spans="1:17" s="417" customFormat="1" x14ac:dyDescent="0.25">
      <c r="A805" s="416"/>
      <c r="C805" s="418"/>
      <c r="D805" s="415"/>
      <c r="E805" s="415"/>
      <c r="F805" s="415"/>
      <c r="G805" s="415"/>
      <c r="H805" s="415"/>
      <c r="I805" s="415"/>
      <c r="J805" s="415"/>
      <c r="K805" s="415"/>
      <c r="L805" s="415"/>
      <c r="M805" s="415"/>
      <c r="N805" s="415"/>
      <c r="Q805" s="419"/>
    </row>
    <row r="806" spans="1:17" s="417" customFormat="1" x14ac:dyDescent="0.25">
      <c r="A806" s="416"/>
      <c r="C806" s="418"/>
      <c r="D806" s="415"/>
      <c r="E806" s="415"/>
      <c r="F806" s="415"/>
      <c r="G806" s="415"/>
      <c r="H806" s="415"/>
      <c r="I806" s="415"/>
      <c r="J806" s="415"/>
      <c r="K806" s="415"/>
      <c r="L806" s="415"/>
      <c r="M806" s="415"/>
      <c r="N806" s="415"/>
      <c r="Q806" s="419"/>
    </row>
    <row r="807" spans="1:17" s="417" customFormat="1" x14ac:dyDescent="0.25">
      <c r="A807" s="416"/>
      <c r="C807" s="418"/>
      <c r="D807" s="415"/>
      <c r="E807" s="415"/>
      <c r="F807" s="415"/>
      <c r="G807" s="415"/>
      <c r="H807" s="415"/>
      <c r="I807" s="415"/>
      <c r="J807" s="415"/>
      <c r="K807" s="415"/>
      <c r="L807" s="415"/>
      <c r="M807" s="415"/>
      <c r="N807" s="415"/>
      <c r="Q807" s="419"/>
    </row>
    <row r="808" spans="1:17" s="417" customFormat="1" x14ac:dyDescent="0.25">
      <c r="A808" s="416"/>
      <c r="C808" s="418"/>
      <c r="D808" s="415"/>
      <c r="E808" s="415"/>
      <c r="F808" s="415"/>
      <c r="G808" s="415"/>
      <c r="H808" s="415"/>
      <c r="I808" s="415"/>
      <c r="J808" s="415"/>
      <c r="K808" s="415"/>
      <c r="L808" s="415"/>
      <c r="M808" s="415"/>
      <c r="N808" s="415"/>
      <c r="Q808" s="419"/>
    </row>
    <row r="809" spans="1:17" s="417" customFormat="1" x14ac:dyDescent="0.25">
      <c r="A809" s="416"/>
      <c r="C809" s="418"/>
      <c r="D809" s="415"/>
      <c r="E809" s="415"/>
      <c r="F809" s="415"/>
      <c r="G809" s="415"/>
      <c r="H809" s="415"/>
      <c r="I809" s="415"/>
      <c r="J809" s="415"/>
      <c r="K809" s="415"/>
      <c r="L809" s="415"/>
      <c r="M809" s="415"/>
      <c r="N809" s="415"/>
      <c r="Q809" s="419"/>
    </row>
    <row r="810" spans="1:17" s="417" customFormat="1" x14ac:dyDescent="0.25">
      <c r="A810" s="416"/>
      <c r="C810" s="418"/>
      <c r="D810" s="415"/>
      <c r="E810" s="415"/>
      <c r="F810" s="415"/>
      <c r="G810" s="415"/>
      <c r="H810" s="415"/>
      <c r="I810" s="415"/>
      <c r="J810" s="415"/>
      <c r="K810" s="415"/>
      <c r="L810" s="415"/>
      <c r="M810" s="415"/>
      <c r="N810" s="415"/>
      <c r="Q810" s="419"/>
    </row>
    <row r="811" spans="1:17" s="417" customFormat="1" x14ac:dyDescent="0.25">
      <c r="A811" s="416"/>
      <c r="C811" s="418"/>
      <c r="D811" s="415"/>
      <c r="E811" s="415"/>
      <c r="F811" s="415"/>
      <c r="G811" s="415"/>
      <c r="H811" s="415"/>
      <c r="I811" s="415"/>
      <c r="J811" s="415"/>
      <c r="K811" s="415"/>
      <c r="L811" s="415"/>
      <c r="M811" s="415"/>
      <c r="N811" s="415"/>
      <c r="Q811" s="419"/>
    </row>
    <row r="812" spans="1:17" s="417" customFormat="1" x14ac:dyDescent="0.25">
      <c r="A812" s="416"/>
      <c r="C812" s="418"/>
      <c r="D812" s="415"/>
      <c r="E812" s="415"/>
      <c r="F812" s="415"/>
      <c r="G812" s="415"/>
      <c r="H812" s="415"/>
      <c r="I812" s="415"/>
      <c r="J812" s="415"/>
      <c r="K812" s="415"/>
      <c r="L812" s="415"/>
      <c r="M812" s="415"/>
      <c r="N812" s="415"/>
      <c r="Q812" s="419"/>
    </row>
    <row r="813" spans="1:17" s="417" customFormat="1" x14ac:dyDescent="0.25">
      <c r="A813" s="416"/>
      <c r="C813" s="418"/>
      <c r="D813" s="415"/>
      <c r="E813" s="415"/>
      <c r="F813" s="415"/>
      <c r="G813" s="415"/>
      <c r="H813" s="415"/>
      <c r="I813" s="415"/>
      <c r="J813" s="415"/>
      <c r="K813" s="415"/>
      <c r="L813" s="415"/>
      <c r="M813" s="415"/>
      <c r="N813" s="415"/>
      <c r="Q813" s="419"/>
    </row>
    <row r="814" spans="1:17" s="417" customFormat="1" x14ac:dyDescent="0.25">
      <c r="A814" s="416"/>
      <c r="C814" s="418"/>
      <c r="D814" s="415"/>
      <c r="E814" s="415"/>
      <c r="F814" s="415"/>
      <c r="G814" s="415"/>
      <c r="H814" s="415"/>
      <c r="I814" s="415"/>
      <c r="J814" s="415"/>
      <c r="K814" s="415"/>
      <c r="L814" s="415"/>
      <c r="M814" s="415"/>
      <c r="N814" s="415"/>
      <c r="Q814" s="419"/>
    </row>
    <row r="815" spans="1:17" s="417" customFormat="1" x14ac:dyDescent="0.25">
      <c r="A815" s="416"/>
      <c r="C815" s="418"/>
      <c r="D815" s="415"/>
      <c r="E815" s="415"/>
      <c r="F815" s="415"/>
      <c r="G815" s="415"/>
      <c r="H815" s="415"/>
      <c r="I815" s="415"/>
      <c r="J815" s="415"/>
      <c r="K815" s="415"/>
      <c r="L815" s="415"/>
      <c r="M815" s="415"/>
      <c r="N815" s="415"/>
      <c r="Q815" s="419"/>
    </row>
    <row r="816" spans="1:17" s="417" customFormat="1" x14ac:dyDescent="0.25">
      <c r="A816" s="416"/>
      <c r="C816" s="418"/>
      <c r="D816" s="415"/>
      <c r="E816" s="415"/>
      <c r="F816" s="415"/>
      <c r="G816" s="415"/>
      <c r="H816" s="415"/>
      <c r="I816" s="415"/>
      <c r="J816" s="415"/>
      <c r="K816" s="415"/>
      <c r="L816" s="415"/>
      <c r="M816" s="415"/>
      <c r="N816" s="415"/>
      <c r="Q816" s="419"/>
    </row>
    <row r="817" spans="1:17" s="417" customFormat="1" x14ac:dyDescent="0.25">
      <c r="A817" s="416"/>
      <c r="C817" s="418"/>
      <c r="D817" s="415"/>
      <c r="E817" s="415"/>
      <c r="F817" s="415"/>
      <c r="G817" s="415"/>
      <c r="H817" s="415"/>
      <c r="I817" s="415"/>
      <c r="J817" s="415"/>
      <c r="K817" s="415"/>
      <c r="L817" s="415"/>
      <c r="M817" s="415"/>
      <c r="N817" s="415"/>
      <c r="Q817" s="419"/>
    </row>
    <row r="818" spans="1:17" s="417" customFormat="1" x14ac:dyDescent="0.25">
      <c r="A818" s="416"/>
      <c r="C818" s="418"/>
      <c r="D818" s="415"/>
      <c r="E818" s="415"/>
      <c r="F818" s="415"/>
      <c r="G818" s="415"/>
      <c r="H818" s="415"/>
      <c r="I818" s="415"/>
      <c r="J818" s="415"/>
      <c r="K818" s="415"/>
      <c r="L818" s="415"/>
      <c r="M818" s="415"/>
      <c r="N818" s="415"/>
      <c r="Q818" s="419"/>
    </row>
    <row r="819" spans="1:17" s="417" customFormat="1" x14ac:dyDescent="0.25">
      <c r="A819" s="416"/>
      <c r="C819" s="418"/>
      <c r="D819" s="415"/>
      <c r="E819" s="415"/>
      <c r="F819" s="415"/>
      <c r="G819" s="415"/>
      <c r="H819" s="415"/>
      <c r="I819" s="415"/>
      <c r="J819" s="415"/>
      <c r="K819" s="415"/>
      <c r="L819" s="415"/>
      <c r="M819" s="415"/>
      <c r="N819" s="415"/>
      <c r="Q819" s="419"/>
    </row>
    <row r="820" spans="1:17" s="417" customFormat="1" x14ac:dyDescent="0.25">
      <c r="A820" s="416"/>
      <c r="C820" s="418"/>
      <c r="D820" s="415"/>
      <c r="E820" s="415"/>
      <c r="F820" s="415"/>
      <c r="G820" s="415"/>
      <c r="H820" s="415"/>
      <c r="I820" s="415"/>
      <c r="J820" s="415"/>
      <c r="K820" s="415"/>
      <c r="L820" s="415"/>
      <c r="M820" s="415"/>
      <c r="N820" s="415"/>
      <c r="Q820" s="419"/>
    </row>
    <row r="821" spans="1:17" s="417" customFormat="1" x14ac:dyDescent="0.25">
      <c r="A821" s="416"/>
      <c r="C821" s="418"/>
      <c r="D821" s="415"/>
      <c r="E821" s="415"/>
      <c r="F821" s="415"/>
      <c r="G821" s="415"/>
      <c r="H821" s="415"/>
      <c r="I821" s="415"/>
      <c r="J821" s="415"/>
      <c r="K821" s="415"/>
      <c r="L821" s="415"/>
      <c r="M821" s="415"/>
      <c r="N821" s="415"/>
      <c r="Q821" s="419"/>
    </row>
    <row r="822" spans="1:17" s="417" customFormat="1" x14ac:dyDescent="0.25">
      <c r="A822" s="416"/>
      <c r="C822" s="418"/>
      <c r="D822" s="415"/>
      <c r="E822" s="415"/>
      <c r="F822" s="415"/>
      <c r="G822" s="415"/>
      <c r="H822" s="415"/>
      <c r="I822" s="415"/>
      <c r="J822" s="415"/>
      <c r="K822" s="415"/>
      <c r="L822" s="415"/>
      <c r="M822" s="415"/>
      <c r="N822" s="415"/>
      <c r="Q822" s="419"/>
    </row>
    <row r="823" spans="1:17" s="417" customFormat="1" x14ac:dyDescent="0.25">
      <c r="A823" s="416"/>
      <c r="C823" s="418"/>
      <c r="D823" s="415"/>
      <c r="E823" s="415"/>
      <c r="F823" s="415"/>
      <c r="G823" s="415"/>
      <c r="H823" s="415"/>
      <c r="I823" s="415"/>
      <c r="J823" s="415"/>
      <c r="K823" s="415"/>
      <c r="L823" s="415"/>
      <c r="M823" s="415"/>
      <c r="N823" s="415"/>
      <c r="Q823" s="419"/>
    </row>
    <row r="824" spans="1:17" s="417" customFormat="1" x14ac:dyDescent="0.25">
      <c r="A824" s="416"/>
      <c r="C824" s="418"/>
      <c r="D824" s="415"/>
      <c r="E824" s="415"/>
      <c r="F824" s="415"/>
      <c r="G824" s="415"/>
      <c r="H824" s="415"/>
      <c r="I824" s="415"/>
      <c r="J824" s="415"/>
      <c r="K824" s="415"/>
      <c r="L824" s="415"/>
      <c r="M824" s="415"/>
      <c r="N824" s="415"/>
      <c r="Q824" s="419"/>
    </row>
    <row r="825" spans="1:17" s="417" customFormat="1" x14ac:dyDescent="0.25">
      <c r="A825" s="416"/>
      <c r="C825" s="418"/>
      <c r="D825" s="415"/>
      <c r="E825" s="415"/>
      <c r="F825" s="415"/>
      <c r="G825" s="415"/>
      <c r="H825" s="415"/>
      <c r="I825" s="415"/>
      <c r="J825" s="415"/>
      <c r="K825" s="415"/>
      <c r="L825" s="415"/>
      <c r="M825" s="415"/>
      <c r="N825" s="415"/>
      <c r="Q825" s="419"/>
    </row>
    <row r="826" spans="1:17" s="417" customFormat="1" x14ac:dyDescent="0.25">
      <c r="A826" s="416"/>
      <c r="C826" s="418"/>
      <c r="D826" s="415"/>
      <c r="E826" s="415"/>
      <c r="F826" s="415"/>
      <c r="G826" s="415"/>
      <c r="H826" s="415"/>
      <c r="I826" s="415"/>
      <c r="J826" s="415"/>
      <c r="K826" s="415"/>
      <c r="L826" s="415"/>
      <c r="M826" s="415"/>
      <c r="N826" s="415"/>
      <c r="Q826" s="419"/>
    </row>
    <row r="827" spans="1:17" s="417" customFormat="1" x14ac:dyDescent="0.25">
      <c r="A827" s="416"/>
      <c r="C827" s="418"/>
      <c r="D827" s="415"/>
      <c r="E827" s="415"/>
      <c r="F827" s="415"/>
      <c r="G827" s="415"/>
      <c r="H827" s="415"/>
      <c r="I827" s="415"/>
      <c r="J827" s="415"/>
      <c r="K827" s="415"/>
      <c r="L827" s="415"/>
      <c r="M827" s="415"/>
      <c r="N827" s="415"/>
      <c r="Q827" s="419"/>
    </row>
    <row r="828" spans="1:17" s="417" customFormat="1" x14ac:dyDescent="0.25">
      <c r="A828" s="416"/>
      <c r="C828" s="418"/>
      <c r="D828" s="415"/>
      <c r="E828" s="415"/>
      <c r="F828" s="415"/>
      <c r="G828" s="415"/>
      <c r="H828" s="415"/>
      <c r="I828" s="415"/>
      <c r="J828" s="415"/>
      <c r="K828" s="415"/>
      <c r="L828" s="415"/>
      <c r="M828" s="415"/>
      <c r="N828" s="415"/>
      <c r="Q828" s="419"/>
    </row>
    <row r="829" spans="1:17" s="417" customFormat="1" x14ac:dyDescent="0.25">
      <c r="A829" s="416"/>
      <c r="C829" s="418"/>
      <c r="D829" s="415"/>
      <c r="E829" s="415"/>
      <c r="F829" s="415"/>
      <c r="G829" s="415"/>
      <c r="H829" s="415"/>
      <c r="I829" s="415"/>
      <c r="J829" s="415"/>
      <c r="K829" s="415"/>
      <c r="L829" s="415"/>
      <c r="M829" s="415"/>
      <c r="N829" s="415"/>
      <c r="Q829" s="419"/>
    </row>
    <row r="830" spans="1:17" s="417" customFormat="1" x14ac:dyDescent="0.25">
      <c r="A830" s="416"/>
      <c r="C830" s="418"/>
      <c r="D830" s="415"/>
      <c r="E830" s="415"/>
      <c r="F830" s="415"/>
      <c r="G830" s="415"/>
      <c r="H830" s="415"/>
      <c r="I830" s="415"/>
      <c r="J830" s="415"/>
      <c r="K830" s="415"/>
      <c r="L830" s="415"/>
      <c r="M830" s="415"/>
      <c r="N830" s="415"/>
      <c r="Q830" s="419"/>
    </row>
    <row r="831" spans="1:17" s="417" customFormat="1" x14ac:dyDescent="0.25">
      <c r="A831" s="416"/>
      <c r="C831" s="418"/>
      <c r="D831" s="415"/>
      <c r="E831" s="415"/>
      <c r="F831" s="415"/>
      <c r="G831" s="415"/>
      <c r="H831" s="415"/>
      <c r="I831" s="415"/>
      <c r="J831" s="415"/>
      <c r="K831" s="415"/>
      <c r="L831" s="415"/>
      <c r="M831" s="415"/>
      <c r="N831" s="415"/>
      <c r="Q831" s="419"/>
    </row>
    <row r="832" spans="1:17" s="417" customFormat="1" x14ac:dyDescent="0.25">
      <c r="A832" s="416"/>
      <c r="C832" s="418"/>
      <c r="D832" s="415"/>
      <c r="E832" s="415"/>
      <c r="F832" s="415"/>
      <c r="G832" s="415"/>
      <c r="H832" s="415"/>
      <c r="I832" s="415"/>
      <c r="J832" s="415"/>
      <c r="K832" s="415"/>
      <c r="L832" s="415"/>
      <c r="M832" s="415"/>
      <c r="N832" s="415"/>
      <c r="Q832" s="419"/>
    </row>
    <row r="833" spans="1:17" s="417" customFormat="1" x14ac:dyDescent="0.25">
      <c r="A833" s="416"/>
      <c r="C833" s="418"/>
      <c r="D833" s="415"/>
      <c r="E833" s="415"/>
      <c r="F833" s="415"/>
      <c r="G833" s="415"/>
      <c r="H833" s="415"/>
      <c r="I833" s="415"/>
      <c r="J833" s="415"/>
      <c r="K833" s="415"/>
      <c r="L833" s="415"/>
      <c r="M833" s="415"/>
      <c r="N833" s="415"/>
      <c r="Q833" s="419"/>
    </row>
    <row r="834" spans="1:17" s="417" customFormat="1" x14ac:dyDescent="0.25">
      <c r="A834" s="416"/>
      <c r="C834" s="418"/>
      <c r="D834" s="415"/>
      <c r="E834" s="415"/>
      <c r="F834" s="415"/>
      <c r="G834" s="415"/>
      <c r="H834" s="415"/>
      <c r="I834" s="415"/>
      <c r="J834" s="415"/>
      <c r="K834" s="415"/>
      <c r="L834" s="415"/>
      <c r="M834" s="415"/>
      <c r="N834" s="415"/>
      <c r="Q834" s="419"/>
    </row>
    <row r="835" spans="1:17" s="417" customFormat="1" x14ac:dyDescent="0.25">
      <c r="A835" s="416"/>
      <c r="C835" s="418"/>
      <c r="D835" s="415"/>
      <c r="E835" s="415"/>
      <c r="F835" s="415"/>
      <c r="G835" s="415"/>
      <c r="H835" s="415"/>
      <c r="I835" s="415"/>
      <c r="J835" s="415"/>
      <c r="K835" s="415"/>
      <c r="L835" s="415"/>
      <c r="M835" s="415"/>
      <c r="N835" s="415"/>
      <c r="Q835" s="419"/>
    </row>
    <row r="836" spans="1:17" s="417" customFormat="1" x14ac:dyDescent="0.25">
      <c r="A836" s="416"/>
      <c r="C836" s="418"/>
      <c r="D836" s="415"/>
      <c r="E836" s="415"/>
      <c r="F836" s="415"/>
      <c r="G836" s="415"/>
      <c r="H836" s="415"/>
      <c r="I836" s="415"/>
      <c r="J836" s="415"/>
      <c r="K836" s="415"/>
      <c r="L836" s="415"/>
      <c r="M836" s="415"/>
      <c r="N836" s="415"/>
      <c r="Q836" s="419"/>
    </row>
    <row r="837" spans="1:17" s="417" customFormat="1" x14ac:dyDescent="0.25">
      <c r="A837" s="416"/>
      <c r="C837" s="418"/>
      <c r="D837" s="415"/>
      <c r="E837" s="415"/>
      <c r="F837" s="415"/>
      <c r="G837" s="415"/>
      <c r="H837" s="415"/>
      <c r="I837" s="415"/>
      <c r="J837" s="415"/>
      <c r="K837" s="415"/>
      <c r="L837" s="415"/>
      <c r="M837" s="415"/>
      <c r="N837" s="415"/>
      <c r="Q837" s="419"/>
    </row>
    <row r="838" spans="1:17" s="417" customFormat="1" x14ac:dyDescent="0.25">
      <c r="A838" s="416"/>
      <c r="C838" s="418"/>
      <c r="D838" s="415"/>
      <c r="E838" s="415"/>
      <c r="F838" s="415"/>
      <c r="G838" s="415"/>
      <c r="H838" s="415"/>
      <c r="I838" s="415"/>
      <c r="J838" s="415"/>
      <c r="K838" s="415"/>
      <c r="L838" s="415"/>
      <c r="M838" s="415"/>
      <c r="N838" s="415"/>
      <c r="Q838" s="419"/>
    </row>
    <row r="839" spans="1:17" s="417" customFormat="1" x14ac:dyDescent="0.25">
      <c r="A839" s="416"/>
      <c r="C839" s="418"/>
      <c r="D839" s="415"/>
      <c r="E839" s="415"/>
      <c r="F839" s="415"/>
      <c r="G839" s="415"/>
      <c r="H839" s="415"/>
      <c r="I839" s="415"/>
      <c r="J839" s="415"/>
      <c r="K839" s="415"/>
      <c r="L839" s="415"/>
      <c r="M839" s="415"/>
      <c r="N839" s="415"/>
      <c r="Q839" s="419"/>
    </row>
    <row r="840" spans="1:17" s="417" customFormat="1" x14ac:dyDescent="0.25">
      <c r="A840" s="416"/>
      <c r="C840" s="418"/>
      <c r="D840" s="415"/>
      <c r="E840" s="415"/>
      <c r="F840" s="415"/>
      <c r="G840" s="415"/>
      <c r="H840" s="415"/>
      <c r="I840" s="415"/>
      <c r="J840" s="415"/>
      <c r="K840" s="415"/>
      <c r="L840" s="415"/>
      <c r="M840" s="415"/>
      <c r="N840" s="415"/>
      <c r="Q840" s="419"/>
    </row>
    <row r="841" spans="1:17" s="417" customFormat="1" x14ac:dyDescent="0.25">
      <c r="A841" s="416"/>
      <c r="C841" s="418"/>
      <c r="D841" s="415"/>
      <c r="E841" s="415"/>
      <c r="F841" s="415"/>
      <c r="G841" s="415"/>
      <c r="H841" s="415"/>
      <c r="I841" s="415"/>
      <c r="J841" s="415"/>
      <c r="K841" s="415"/>
      <c r="L841" s="415"/>
      <c r="M841" s="415"/>
      <c r="N841" s="415"/>
      <c r="Q841" s="419"/>
    </row>
    <row r="842" spans="1:17" s="417" customFormat="1" x14ac:dyDescent="0.25">
      <c r="A842" s="416"/>
      <c r="C842" s="418"/>
      <c r="D842" s="415"/>
      <c r="E842" s="415"/>
      <c r="F842" s="415"/>
      <c r="G842" s="415"/>
      <c r="H842" s="415"/>
      <c r="I842" s="415"/>
      <c r="J842" s="415"/>
      <c r="K842" s="415"/>
      <c r="L842" s="415"/>
      <c r="M842" s="415"/>
      <c r="N842" s="415"/>
      <c r="Q842" s="419"/>
    </row>
    <row r="843" spans="1:17" s="417" customFormat="1" x14ac:dyDescent="0.25">
      <c r="A843" s="416"/>
      <c r="C843" s="418"/>
      <c r="D843" s="415"/>
      <c r="E843" s="415"/>
      <c r="F843" s="415"/>
      <c r="G843" s="415"/>
      <c r="H843" s="415"/>
      <c r="I843" s="415"/>
      <c r="J843" s="415"/>
      <c r="K843" s="415"/>
      <c r="L843" s="415"/>
      <c r="M843" s="415"/>
      <c r="N843" s="415"/>
      <c r="Q843" s="419"/>
    </row>
    <row r="844" spans="1:17" s="417" customFormat="1" x14ac:dyDescent="0.25">
      <c r="A844" s="416"/>
      <c r="C844" s="418"/>
      <c r="D844" s="415"/>
      <c r="E844" s="415"/>
      <c r="F844" s="415"/>
      <c r="G844" s="415"/>
      <c r="H844" s="415"/>
      <c r="I844" s="415"/>
      <c r="J844" s="415"/>
      <c r="K844" s="415"/>
      <c r="L844" s="415"/>
      <c r="M844" s="415"/>
      <c r="N844" s="415"/>
      <c r="Q844" s="419"/>
    </row>
    <row r="845" spans="1:17" s="417" customFormat="1" x14ac:dyDescent="0.25">
      <c r="A845" s="416"/>
      <c r="C845" s="418"/>
      <c r="D845" s="415"/>
      <c r="E845" s="415"/>
      <c r="F845" s="415"/>
      <c r="G845" s="415"/>
      <c r="H845" s="415"/>
      <c r="I845" s="415"/>
      <c r="J845" s="415"/>
      <c r="K845" s="415"/>
      <c r="L845" s="415"/>
      <c r="M845" s="415"/>
      <c r="N845" s="415"/>
      <c r="Q845" s="419"/>
    </row>
    <row r="846" spans="1:17" s="417" customFormat="1" x14ac:dyDescent="0.25">
      <c r="A846" s="416"/>
      <c r="C846" s="418"/>
      <c r="D846" s="415"/>
      <c r="E846" s="415"/>
      <c r="F846" s="415"/>
      <c r="G846" s="415"/>
      <c r="H846" s="415"/>
      <c r="I846" s="415"/>
      <c r="J846" s="415"/>
      <c r="K846" s="415"/>
      <c r="L846" s="415"/>
      <c r="M846" s="415"/>
      <c r="N846" s="415"/>
      <c r="Q846" s="419"/>
    </row>
    <row r="847" spans="1:17" s="417" customFormat="1" x14ac:dyDescent="0.25">
      <c r="A847" s="416"/>
      <c r="C847" s="418"/>
      <c r="D847" s="415"/>
      <c r="E847" s="415"/>
      <c r="F847" s="415"/>
      <c r="G847" s="415"/>
      <c r="H847" s="415"/>
      <c r="I847" s="415"/>
      <c r="J847" s="415"/>
      <c r="K847" s="415"/>
      <c r="L847" s="415"/>
      <c r="M847" s="415"/>
      <c r="N847" s="415"/>
      <c r="Q847" s="419"/>
    </row>
    <row r="848" spans="1:17" s="417" customFormat="1" x14ac:dyDescent="0.25">
      <c r="A848" s="416"/>
      <c r="C848" s="418"/>
      <c r="D848" s="415"/>
      <c r="E848" s="415"/>
      <c r="F848" s="415"/>
      <c r="G848" s="415"/>
      <c r="H848" s="415"/>
      <c r="I848" s="415"/>
      <c r="J848" s="415"/>
      <c r="K848" s="415"/>
      <c r="L848" s="415"/>
      <c r="M848" s="415"/>
      <c r="N848" s="415"/>
      <c r="Q848" s="419"/>
    </row>
    <row r="849" spans="1:17" s="417" customFormat="1" x14ac:dyDescent="0.25">
      <c r="A849" s="416"/>
      <c r="C849" s="418"/>
      <c r="D849" s="415"/>
      <c r="E849" s="415"/>
      <c r="F849" s="415"/>
      <c r="G849" s="415"/>
      <c r="H849" s="415"/>
      <c r="I849" s="415"/>
      <c r="J849" s="415"/>
      <c r="K849" s="415"/>
      <c r="L849" s="415"/>
      <c r="M849" s="415"/>
      <c r="N849" s="415"/>
      <c r="Q849" s="419"/>
    </row>
    <row r="850" spans="1:17" s="417" customFormat="1" x14ac:dyDescent="0.25">
      <c r="A850" s="416"/>
      <c r="C850" s="418"/>
      <c r="D850" s="415"/>
      <c r="E850" s="415"/>
      <c r="F850" s="415"/>
      <c r="G850" s="415"/>
      <c r="H850" s="415"/>
      <c r="I850" s="415"/>
      <c r="J850" s="415"/>
      <c r="K850" s="415"/>
      <c r="L850" s="415"/>
      <c r="M850" s="415"/>
      <c r="N850" s="415"/>
      <c r="Q850" s="419"/>
    </row>
    <row r="851" spans="1:17" s="417" customFormat="1" x14ac:dyDescent="0.25">
      <c r="A851" s="416"/>
      <c r="C851" s="418"/>
      <c r="D851" s="415"/>
      <c r="E851" s="415"/>
      <c r="F851" s="415"/>
      <c r="G851" s="415"/>
      <c r="H851" s="415"/>
      <c r="I851" s="415"/>
      <c r="J851" s="415"/>
      <c r="K851" s="415"/>
      <c r="L851" s="415"/>
      <c r="M851" s="415"/>
      <c r="N851" s="415"/>
      <c r="Q851" s="419"/>
    </row>
    <row r="852" spans="1:17" s="417" customFormat="1" x14ac:dyDescent="0.25">
      <c r="A852" s="416"/>
      <c r="C852" s="418"/>
      <c r="D852" s="415"/>
      <c r="E852" s="415"/>
      <c r="F852" s="415"/>
      <c r="G852" s="415"/>
      <c r="H852" s="415"/>
      <c r="I852" s="415"/>
      <c r="J852" s="415"/>
      <c r="K852" s="415"/>
      <c r="L852" s="415"/>
      <c r="M852" s="415"/>
      <c r="N852" s="415"/>
      <c r="Q852" s="419"/>
    </row>
    <row r="853" spans="1:17" s="417" customFormat="1" x14ac:dyDescent="0.25">
      <c r="A853" s="416"/>
      <c r="C853" s="418"/>
      <c r="D853" s="415"/>
      <c r="E853" s="415"/>
      <c r="F853" s="415"/>
      <c r="G853" s="415"/>
      <c r="H853" s="415"/>
      <c r="I853" s="415"/>
      <c r="J853" s="415"/>
      <c r="K853" s="415"/>
      <c r="L853" s="415"/>
      <c r="M853" s="415"/>
      <c r="N853" s="415"/>
      <c r="Q853" s="419"/>
    </row>
    <row r="854" spans="1:17" s="417" customFormat="1" x14ac:dyDescent="0.25">
      <c r="A854" s="416"/>
      <c r="C854" s="418"/>
      <c r="D854" s="415"/>
      <c r="E854" s="415"/>
      <c r="F854" s="415"/>
      <c r="G854" s="415"/>
      <c r="H854" s="415"/>
      <c r="I854" s="415"/>
      <c r="J854" s="415"/>
      <c r="K854" s="415"/>
      <c r="L854" s="415"/>
      <c r="M854" s="415"/>
      <c r="N854" s="415"/>
      <c r="Q854" s="419"/>
    </row>
    <row r="855" spans="1:17" s="417" customFormat="1" x14ac:dyDescent="0.25">
      <c r="A855" s="416"/>
      <c r="C855" s="418"/>
      <c r="D855" s="415"/>
      <c r="E855" s="415"/>
      <c r="F855" s="415"/>
      <c r="G855" s="415"/>
      <c r="H855" s="415"/>
      <c r="I855" s="415"/>
      <c r="J855" s="415"/>
      <c r="K855" s="415"/>
      <c r="L855" s="415"/>
      <c r="M855" s="415"/>
      <c r="N855" s="415"/>
      <c r="Q855" s="419"/>
    </row>
    <row r="856" spans="1:17" s="417" customFormat="1" x14ac:dyDescent="0.25">
      <c r="A856" s="416"/>
      <c r="C856" s="418"/>
      <c r="D856" s="415"/>
      <c r="E856" s="415"/>
      <c r="F856" s="415"/>
      <c r="G856" s="415"/>
      <c r="H856" s="415"/>
      <c r="I856" s="415"/>
      <c r="J856" s="415"/>
      <c r="K856" s="415"/>
      <c r="L856" s="415"/>
      <c r="M856" s="415"/>
      <c r="N856" s="415"/>
      <c r="Q856" s="419"/>
    </row>
    <row r="857" spans="1:17" s="417" customFormat="1" x14ac:dyDescent="0.25">
      <c r="A857" s="416"/>
      <c r="C857" s="418"/>
      <c r="D857" s="415"/>
      <c r="E857" s="415"/>
      <c r="F857" s="415"/>
      <c r="G857" s="415"/>
      <c r="H857" s="415"/>
      <c r="I857" s="415"/>
      <c r="J857" s="415"/>
      <c r="K857" s="415"/>
      <c r="L857" s="415"/>
      <c r="M857" s="415"/>
      <c r="N857" s="415"/>
      <c r="Q857" s="419"/>
    </row>
    <row r="858" spans="1:17" s="417" customFormat="1" x14ac:dyDescent="0.25">
      <c r="A858" s="416"/>
      <c r="C858" s="418"/>
      <c r="D858" s="415"/>
      <c r="E858" s="415"/>
      <c r="F858" s="415"/>
      <c r="G858" s="415"/>
      <c r="H858" s="415"/>
      <c r="I858" s="415"/>
      <c r="J858" s="415"/>
      <c r="K858" s="415"/>
      <c r="L858" s="415"/>
      <c r="M858" s="415"/>
      <c r="N858" s="415"/>
      <c r="Q858" s="419"/>
    </row>
    <row r="859" spans="1:17" s="417" customFormat="1" x14ac:dyDescent="0.25">
      <c r="A859" s="416"/>
      <c r="C859" s="418"/>
      <c r="D859" s="415"/>
      <c r="E859" s="415"/>
      <c r="F859" s="415"/>
      <c r="G859" s="415"/>
      <c r="H859" s="415"/>
      <c r="I859" s="415"/>
      <c r="J859" s="415"/>
      <c r="K859" s="415"/>
      <c r="L859" s="415"/>
      <c r="M859" s="415"/>
      <c r="N859" s="415"/>
      <c r="Q859" s="419"/>
    </row>
    <row r="860" spans="1:17" s="417" customFormat="1" x14ac:dyDescent="0.25">
      <c r="A860" s="416"/>
      <c r="C860" s="418"/>
      <c r="D860" s="415"/>
      <c r="E860" s="415"/>
      <c r="F860" s="415"/>
      <c r="G860" s="415"/>
      <c r="H860" s="415"/>
      <c r="I860" s="415"/>
      <c r="J860" s="415"/>
      <c r="K860" s="415"/>
      <c r="L860" s="415"/>
      <c r="M860" s="415"/>
      <c r="N860" s="415"/>
      <c r="Q860" s="419"/>
    </row>
    <row r="861" spans="1:17" s="417" customFormat="1" x14ac:dyDescent="0.25">
      <c r="A861" s="416"/>
      <c r="C861" s="418"/>
      <c r="D861" s="415"/>
      <c r="E861" s="415"/>
      <c r="F861" s="415"/>
      <c r="G861" s="415"/>
      <c r="H861" s="415"/>
      <c r="I861" s="415"/>
      <c r="J861" s="415"/>
      <c r="K861" s="415"/>
      <c r="L861" s="415"/>
      <c r="M861" s="415"/>
      <c r="N861" s="415"/>
      <c r="Q861" s="419"/>
    </row>
    <row r="862" spans="1:17" s="417" customFormat="1" x14ac:dyDescent="0.25">
      <c r="A862" s="416"/>
      <c r="C862" s="418"/>
      <c r="D862" s="415"/>
      <c r="E862" s="415"/>
      <c r="F862" s="415"/>
      <c r="G862" s="415"/>
      <c r="H862" s="415"/>
      <c r="I862" s="415"/>
      <c r="J862" s="415"/>
      <c r="K862" s="415"/>
      <c r="L862" s="415"/>
      <c r="M862" s="415"/>
      <c r="N862" s="415"/>
      <c r="Q862" s="419"/>
    </row>
    <row r="863" spans="1:17" s="417" customFormat="1" x14ac:dyDescent="0.25">
      <c r="A863" s="416"/>
      <c r="C863" s="418"/>
      <c r="D863" s="415"/>
      <c r="E863" s="415"/>
      <c r="F863" s="415"/>
      <c r="G863" s="415"/>
      <c r="H863" s="415"/>
      <c r="I863" s="415"/>
      <c r="J863" s="415"/>
      <c r="K863" s="415"/>
      <c r="L863" s="415"/>
      <c r="M863" s="415"/>
      <c r="N863" s="415"/>
      <c r="Q863" s="419"/>
    </row>
    <row r="864" spans="1:17" s="417" customFormat="1" x14ac:dyDescent="0.25">
      <c r="A864" s="416"/>
      <c r="C864" s="418"/>
      <c r="D864" s="415"/>
      <c r="E864" s="415"/>
      <c r="F864" s="415"/>
      <c r="G864" s="415"/>
      <c r="H864" s="415"/>
      <c r="I864" s="415"/>
      <c r="J864" s="415"/>
      <c r="K864" s="415"/>
      <c r="L864" s="415"/>
      <c r="M864" s="415"/>
      <c r="N864" s="415"/>
      <c r="Q864" s="419"/>
    </row>
    <row r="865" spans="1:17" s="417" customFormat="1" x14ac:dyDescent="0.25">
      <c r="A865" s="416"/>
      <c r="C865" s="418"/>
      <c r="D865" s="415"/>
      <c r="E865" s="415"/>
      <c r="F865" s="415"/>
      <c r="G865" s="415"/>
      <c r="H865" s="415"/>
      <c r="I865" s="415"/>
      <c r="J865" s="415"/>
      <c r="K865" s="415"/>
      <c r="L865" s="415"/>
      <c r="M865" s="415"/>
      <c r="N865" s="415"/>
      <c r="Q865" s="419"/>
    </row>
    <row r="866" spans="1:17" s="417" customFormat="1" x14ac:dyDescent="0.25">
      <c r="A866" s="416"/>
      <c r="C866" s="418"/>
      <c r="D866" s="415"/>
      <c r="E866" s="415"/>
      <c r="F866" s="415"/>
      <c r="G866" s="415"/>
      <c r="H866" s="415"/>
      <c r="I866" s="415"/>
      <c r="J866" s="415"/>
      <c r="K866" s="415"/>
      <c r="L866" s="415"/>
      <c r="M866" s="415"/>
      <c r="N866" s="415"/>
      <c r="Q866" s="419"/>
    </row>
    <row r="867" spans="1:17" s="417" customFormat="1" x14ac:dyDescent="0.25">
      <c r="A867" s="416"/>
      <c r="C867" s="418"/>
      <c r="D867" s="415"/>
      <c r="E867" s="415"/>
      <c r="F867" s="415"/>
      <c r="G867" s="415"/>
      <c r="H867" s="415"/>
      <c r="I867" s="415"/>
      <c r="J867" s="415"/>
      <c r="K867" s="415"/>
      <c r="L867" s="415"/>
      <c r="M867" s="415"/>
      <c r="N867" s="415"/>
      <c r="Q867" s="419"/>
    </row>
    <row r="868" spans="1:17" s="417" customFormat="1" x14ac:dyDescent="0.25">
      <c r="A868" s="416"/>
      <c r="C868" s="418"/>
      <c r="D868" s="415"/>
      <c r="E868" s="415"/>
      <c r="F868" s="415"/>
      <c r="G868" s="415"/>
      <c r="H868" s="415"/>
      <c r="I868" s="415"/>
      <c r="J868" s="415"/>
      <c r="K868" s="415"/>
      <c r="L868" s="415"/>
      <c r="M868" s="415"/>
      <c r="N868" s="415"/>
      <c r="Q868" s="419"/>
    </row>
    <row r="869" spans="1:17" s="417" customFormat="1" x14ac:dyDescent="0.25">
      <c r="A869" s="416"/>
      <c r="C869" s="418"/>
      <c r="D869" s="415"/>
      <c r="E869" s="415"/>
      <c r="F869" s="415"/>
      <c r="G869" s="415"/>
      <c r="H869" s="415"/>
      <c r="I869" s="415"/>
      <c r="J869" s="415"/>
      <c r="K869" s="415"/>
      <c r="L869" s="415"/>
      <c r="M869" s="415"/>
      <c r="N869" s="415"/>
      <c r="Q869" s="419"/>
    </row>
    <row r="870" spans="1:17" s="417" customFormat="1" x14ac:dyDescent="0.25">
      <c r="A870" s="416"/>
      <c r="C870" s="418"/>
      <c r="D870" s="415"/>
      <c r="E870" s="415"/>
      <c r="F870" s="415"/>
      <c r="G870" s="415"/>
      <c r="H870" s="415"/>
      <c r="I870" s="415"/>
      <c r="J870" s="415"/>
      <c r="K870" s="415"/>
      <c r="L870" s="415"/>
      <c r="M870" s="415"/>
      <c r="N870" s="415"/>
      <c r="Q870" s="419"/>
    </row>
    <row r="871" spans="1:17" s="417" customFormat="1" x14ac:dyDescent="0.25">
      <c r="A871" s="416"/>
      <c r="C871" s="418"/>
      <c r="D871" s="415"/>
      <c r="E871" s="415"/>
      <c r="F871" s="415"/>
      <c r="G871" s="415"/>
      <c r="H871" s="415"/>
      <c r="I871" s="415"/>
      <c r="J871" s="415"/>
      <c r="K871" s="415"/>
      <c r="L871" s="415"/>
      <c r="M871" s="415"/>
      <c r="N871" s="415"/>
      <c r="Q871" s="419"/>
    </row>
    <row r="872" spans="1:17" s="417" customFormat="1" x14ac:dyDescent="0.25">
      <c r="A872" s="416"/>
      <c r="C872" s="418"/>
      <c r="D872" s="415"/>
      <c r="E872" s="415"/>
      <c r="F872" s="415"/>
      <c r="G872" s="415"/>
      <c r="H872" s="415"/>
      <c r="I872" s="415"/>
      <c r="J872" s="415"/>
      <c r="K872" s="415"/>
      <c r="L872" s="415"/>
      <c r="M872" s="415"/>
      <c r="N872" s="415"/>
      <c r="Q872" s="419"/>
    </row>
    <row r="873" spans="1:17" s="417" customFormat="1" x14ac:dyDescent="0.25">
      <c r="A873" s="416"/>
      <c r="C873" s="418"/>
      <c r="D873" s="415"/>
      <c r="E873" s="415"/>
      <c r="F873" s="415"/>
      <c r="G873" s="415"/>
      <c r="H873" s="415"/>
      <c r="I873" s="415"/>
      <c r="J873" s="415"/>
      <c r="K873" s="415"/>
      <c r="L873" s="415"/>
      <c r="M873" s="415"/>
      <c r="N873" s="415"/>
      <c r="Q873" s="419"/>
    </row>
    <row r="874" spans="1:17" s="417" customFormat="1" x14ac:dyDescent="0.25">
      <c r="A874" s="416"/>
      <c r="C874" s="418"/>
      <c r="D874" s="415"/>
      <c r="E874" s="415"/>
      <c r="F874" s="415"/>
      <c r="G874" s="415"/>
      <c r="H874" s="415"/>
      <c r="I874" s="415"/>
      <c r="J874" s="415"/>
      <c r="K874" s="415"/>
      <c r="L874" s="415"/>
      <c r="M874" s="415"/>
      <c r="N874" s="415"/>
      <c r="Q874" s="419"/>
    </row>
    <row r="875" spans="1:17" s="417" customFormat="1" x14ac:dyDescent="0.25">
      <c r="A875" s="416"/>
      <c r="C875" s="418"/>
      <c r="D875" s="415"/>
      <c r="E875" s="415"/>
      <c r="F875" s="415"/>
      <c r="G875" s="415"/>
      <c r="H875" s="415"/>
      <c r="I875" s="415"/>
      <c r="J875" s="415"/>
      <c r="K875" s="415"/>
      <c r="L875" s="415"/>
      <c r="M875" s="415"/>
      <c r="N875" s="415"/>
      <c r="Q875" s="419"/>
    </row>
    <row r="876" spans="1:17" s="417" customFormat="1" x14ac:dyDescent="0.25">
      <c r="A876" s="416"/>
      <c r="C876" s="418"/>
      <c r="D876" s="415"/>
      <c r="E876" s="415"/>
      <c r="F876" s="415"/>
      <c r="G876" s="415"/>
      <c r="H876" s="415"/>
      <c r="I876" s="415"/>
      <c r="J876" s="415"/>
      <c r="K876" s="415"/>
      <c r="L876" s="415"/>
      <c r="M876" s="415"/>
      <c r="N876" s="415"/>
      <c r="Q876" s="419"/>
    </row>
    <row r="877" spans="1:17" s="417" customFormat="1" x14ac:dyDescent="0.25">
      <c r="A877" s="416"/>
      <c r="C877" s="418"/>
      <c r="D877" s="415"/>
      <c r="E877" s="415"/>
      <c r="F877" s="415"/>
      <c r="G877" s="415"/>
      <c r="H877" s="415"/>
      <c r="I877" s="415"/>
      <c r="J877" s="415"/>
      <c r="K877" s="415"/>
      <c r="L877" s="415"/>
      <c r="M877" s="415"/>
      <c r="N877" s="415"/>
      <c r="Q877" s="419"/>
    </row>
    <row r="878" spans="1:17" s="417" customFormat="1" x14ac:dyDescent="0.25">
      <c r="A878" s="416"/>
      <c r="C878" s="418"/>
      <c r="D878" s="415"/>
      <c r="E878" s="415"/>
      <c r="F878" s="415"/>
      <c r="G878" s="415"/>
      <c r="H878" s="415"/>
      <c r="I878" s="415"/>
      <c r="J878" s="415"/>
      <c r="K878" s="415"/>
      <c r="L878" s="415"/>
      <c r="M878" s="415"/>
      <c r="N878" s="415"/>
      <c r="Q878" s="419"/>
    </row>
    <row r="879" spans="1:17" s="417" customFormat="1" x14ac:dyDescent="0.25">
      <c r="A879" s="416"/>
      <c r="C879" s="418"/>
      <c r="D879" s="415"/>
      <c r="E879" s="415"/>
      <c r="F879" s="415"/>
      <c r="G879" s="415"/>
      <c r="H879" s="415"/>
      <c r="I879" s="415"/>
      <c r="J879" s="415"/>
      <c r="K879" s="415"/>
      <c r="L879" s="415"/>
      <c r="M879" s="415"/>
      <c r="N879" s="415"/>
      <c r="Q879" s="419"/>
    </row>
    <row r="880" spans="1:17" s="417" customFormat="1" x14ac:dyDescent="0.25">
      <c r="A880" s="416"/>
      <c r="C880" s="418"/>
      <c r="D880" s="415"/>
      <c r="E880" s="415"/>
      <c r="F880" s="415"/>
      <c r="G880" s="415"/>
      <c r="H880" s="415"/>
      <c r="I880" s="415"/>
      <c r="J880" s="415"/>
      <c r="K880" s="415"/>
      <c r="L880" s="415"/>
      <c r="M880" s="415"/>
      <c r="N880" s="415"/>
      <c r="Q880" s="419"/>
    </row>
    <row r="881" spans="1:17" s="417" customFormat="1" x14ac:dyDescent="0.25">
      <c r="A881" s="416"/>
      <c r="C881" s="418"/>
      <c r="D881" s="415"/>
      <c r="E881" s="415"/>
      <c r="F881" s="415"/>
      <c r="G881" s="415"/>
      <c r="H881" s="415"/>
      <c r="I881" s="415"/>
      <c r="J881" s="415"/>
      <c r="K881" s="415"/>
      <c r="L881" s="415"/>
      <c r="M881" s="415"/>
      <c r="N881" s="415"/>
      <c r="Q881" s="419"/>
    </row>
    <row r="882" spans="1:17" s="417" customFormat="1" x14ac:dyDescent="0.25">
      <c r="A882" s="416"/>
      <c r="C882" s="418"/>
      <c r="D882" s="415"/>
      <c r="E882" s="415"/>
      <c r="F882" s="415"/>
      <c r="G882" s="415"/>
      <c r="H882" s="415"/>
      <c r="I882" s="415"/>
      <c r="J882" s="415"/>
      <c r="K882" s="415"/>
      <c r="L882" s="415"/>
      <c r="M882" s="415"/>
      <c r="N882" s="415"/>
      <c r="Q882" s="419"/>
    </row>
    <row r="883" spans="1:17" s="417" customFormat="1" x14ac:dyDescent="0.25">
      <c r="A883" s="416"/>
      <c r="C883" s="418"/>
      <c r="D883" s="415"/>
      <c r="E883" s="415"/>
      <c r="F883" s="415"/>
      <c r="G883" s="415"/>
      <c r="H883" s="415"/>
      <c r="I883" s="415"/>
      <c r="J883" s="415"/>
      <c r="K883" s="415"/>
      <c r="L883" s="415"/>
      <c r="M883" s="415"/>
      <c r="N883" s="415"/>
      <c r="Q883" s="419"/>
    </row>
    <row r="884" spans="1:17" s="417" customFormat="1" x14ac:dyDescent="0.25">
      <c r="A884" s="416"/>
      <c r="C884" s="418"/>
      <c r="D884" s="415"/>
      <c r="E884" s="415"/>
      <c r="F884" s="415"/>
      <c r="G884" s="415"/>
      <c r="H884" s="415"/>
      <c r="I884" s="415"/>
      <c r="J884" s="415"/>
      <c r="K884" s="415"/>
      <c r="L884" s="415"/>
      <c r="M884" s="415"/>
      <c r="N884" s="415"/>
      <c r="Q884" s="419"/>
    </row>
    <row r="885" spans="1:17" s="417" customFormat="1" x14ac:dyDescent="0.25">
      <c r="A885" s="416"/>
      <c r="C885" s="418"/>
      <c r="D885" s="415"/>
      <c r="E885" s="415"/>
      <c r="F885" s="415"/>
      <c r="G885" s="415"/>
      <c r="H885" s="415"/>
      <c r="I885" s="415"/>
      <c r="J885" s="415"/>
      <c r="K885" s="415"/>
      <c r="L885" s="415"/>
      <c r="M885" s="415"/>
      <c r="N885" s="415"/>
      <c r="Q885" s="419"/>
    </row>
    <row r="886" spans="1:17" s="417" customFormat="1" x14ac:dyDescent="0.25">
      <c r="A886" s="416"/>
      <c r="C886" s="418"/>
      <c r="D886" s="415"/>
      <c r="E886" s="415"/>
      <c r="F886" s="415"/>
      <c r="G886" s="415"/>
      <c r="H886" s="415"/>
      <c r="I886" s="415"/>
      <c r="J886" s="415"/>
      <c r="K886" s="415"/>
      <c r="L886" s="415"/>
      <c r="M886" s="415"/>
      <c r="N886" s="415"/>
      <c r="Q886" s="419"/>
    </row>
    <row r="887" spans="1:17" s="417" customFormat="1" x14ac:dyDescent="0.25">
      <c r="A887" s="416"/>
      <c r="C887" s="418"/>
      <c r="D887" s="415"/>
      <c r="E887" s="415"/>
      <c r="F887" s="415"/>
      <c r="G887" s="415"/>
      <c r="H887" s="415"/>
      <c r="I887" s="415"/>
      <c r="J887" s="415"/>
      <c r="K887" s="415"/>
      <c r="L887" s="415"/>
      <c r="M887" s="415"/>
      <c r="N887" s="415"/>
      <c r="Q887" s="419"/>
    </row>
    <row r="888" spans="1:17" s="417" customFormat="1" x14ac:dyDescent="0.25">
      <c r="A888" s="416"/>
      <c r="C888" s="418"/>
      <c r="D888" s="415"/>
      <c r="E888" s="415"/>
      <c r="F888" s="415"/>
      <c r="G888" s="415"/>
      <c r="H888" s="415"/>
      <c r="I888" s="415"/>
      <c r="J888" s="415"/>
      <c r="K888" s="415"/>
      <c r="L888" s="415"/>
      <c r="M888" s="415"/>
      <c r="N888" s="415"/>
      <c r="Q888" s="419"/>
    </row>
    <row r="889" spans="1:17" s="417" customFormat="1" x14ac:dyDescent="0.25">
      <c r="A889" s="416"/>
      <c r="C889" s="418"/>
      <c r="D889" s="415"/>
      <c r="E889" s="415"/>
      <c r="F889" s="415"/>
      <c r="G889" s="415"/>
      <c r="H889" s="415"/>
      <c r="I889" s="415"/>
      <c r="J889" s="415"/>
      <c r="K889" s="415"/>
      <c r="L889" s="415"/>
      <c r="M889" s="415"/>
      <c r="N889" s="415"/>
      <c r="Q889" s="419"/>
    </row>
    <row r="890" spans="1:17" s="417" customFormat="1" x14ac:dyDescent="0.25">
      <c r="A890" s="416"/>
      <c r="C890" s="418"/>
      <c r="D890" s="415"/>
      <c r="E890" s="415"/>
      <c r="F890" s="415"/>
      <c r="G890" s="415"/>
      <c r="H890" s="415"/>
      <c r="I890" s="415"/>
      <c r="J890" s="415"/>
      <c r="K890" s="415"/>
      <c r="L890" s="415"/>
      <c r="M890" s="415"/>
      <c r="N890" s="415"/>
      <c r="Q890" s="419"/>
    </row>
    <row r="891" spans="1:17" s="417" customFormat="1" x14ac:dyDescent="0.25">
      <c r="A891" s="416"/>
      <c r="C891" s="418"/>
      <c r="D891" s="415"/>
      <c r="E891" s="415"/>
      <c r="F891" s="415"/>
      <c r="G891" s="415"/>
      <c r="H891" s="415"/>
      <c r="I891" s="415"/>
      <c r="J891" s="415"/>
      <c r="K891" s="415"/>
      <c r="L891" s="415"/>
      <c r="M891" s="415"/>
      <c r="N891" s="415"/>
      <c r="Q891" s="419"/>
    </row>
    <row r="892" spans="1:17" s="417" customFormat="1" x14ac:dyDescent="0.25">
      <c r="A892" s="416"/>
      <c r="C892" s="418"/>
      <c r="D892" s="415"/>
      <c r="E892" s="415"/>
      <c r="F892" s="415"/>
      <c r="G892" s="415"/>
      <c r="H892" s="415"/>
      <c r="I892" s="415"/>
      <c r="J892" s="415"/>
      <c r="K892" s="415"/>
      <c r="L892" s="415"/>
      <c r="M892" s="415"/>
      <c r="N892" s="415"/>
      <c r="Q892" s="419"/>
    </row>
    <row r="893" spans="1:17" s="417" customFormat="1" x14ac:dyDescent="0.25">
      <c r="A893" s="416"/>
      <c r="C893" s="418"/>
      <c r="D893" s="415"/>
      <c r="E893" s="415"/>
      <c r="F893" s="415"/>
      <c r="G893" s="415"/>
      <c r="H893" s="415"/>
      <c r="I893" s="415"/>
      <c r="J893" s="415"/>
      <c r="K893" s="415"/>
      <c r="L893" s="415"/>
      <c r="M893" s="415"/>
      <c r="N893" s="415"/>
      <c r="Q893" s="419"/>
    </row>
    <row r="894" spans="1:17" s="417" customFormat="1" x14ac:dyDescent="0.25">
      <c r="A894" s="416"/>
      <c r="C894" s="418"/>
      <c r="D894" s="415"/>
      <c r="E894" s="415"/>
      <c r="F894" s="415"/>
      <c r="G894" s="415"/>
      <c r="H894" s="415"/>
      <c r="I894" s="415"/>
      <c r="J894" s="415"/>
      <c r="K894" s="415"/>
      <c r="L894" s="415"/>
      <c r="M894" s="415"/>
      <c r="N894" s="415"/>
      <c r="Q894" s="419"/>
    </row>
    <row r="895" spans="1:17" s="417" customFormat="1" x14ac:dyDescent="0.25">
      <c r="A895" s="416"/>
      <c r="C895" s="418"/>
      <c r="D895" s="415"/>
      <c r="E895" s="415"/>
      <c r="F895" s="415"/>
      <c r="G895" s="415"/>
      <c r="H895" s="415"/>
      <c r="I895" s="415"/>
      <c r="J895" s="415"/>
      <c r="K895" s="415"/>
      <c r="L895" s="415"/>
      <c r="M895" s="415"/>
      <c r="N895" s="415"/>
      <c r="Q895" s="419"/>
    </row>
    <row r="896" spans="1:17" s="417" customFormat="1" x14ac:dyDescent="0.25">
      <c r="A896" s="416"/>
      <c r="C896" s="418"/>
      <c r="D896" s="415"/>
      <c r="E896" s="415"/>
      <c r="F896" s="415"/>
      <c r="G896" s="415"/>
      <c r="H896" s="415"/>
      <c r="I896" s="415"/>
      <c r="J896" s="415"/>
      <c r="K896" s="415"/>
      <c r="L896" s="415"/>
      <c r="M896" s="415"/>
      <c r="N896" s="415"/>
      <c r="Q896" s="419"/>
    </row>
    <row r="897" spans="1:17" s="417" customFormat="1" x14ac:dyDescent="0.25">
      <c r="A897" s="416"/>
      <c r="C897" s="418"/>
      <c r="D897" s="415"/>
      <c r="E897" s="415"/>
      <c r="F897" s="415"/>
      <c r="G897" s="415"/>
      <c r="H897" s="415"/>
      <c r="I897" s="415"/>
      <c r="J897" s="415"/>
      <c r="K897" s="415"/>
      <c r="L897" s="415"/>
      <c r="M897" s="415"/>
      <c r="N897" s="415"/>
      <c r="Q897" s="419"/>
    </row>
    <row r="898" spans="1:17" s="417" customFormat="1" x14ac:dyDescent="0.25">
      <c r="A898" s="416"/>
      <c r="C898" s="418"/>
      <c r="D898" s="415"/>
      <c r="E898" s="415"/>
      <c r="F898" s="415"/>
      <c r="G898" s="415"/>
      <c r="H898" s="415"/>
      <c r="I898" s="415"/>
      <c r="J898" s="415"/>
      <c r="K898" s="415"/>
      <c r="L898" s="415"/>
      <c r="M898" s="415"/>
      <c r="N898" s="415"/>
      <c r="Q898" s="419"/>
    </row>
    <row r="899" spans="1:17" s="417" customFormat="1" x14ac:dyDescent="0.25">
      <c r="A899" s="416"/>
      <c r="C899" s="418"/>
      <c r="D899" s="415"/>
      <c r="E899" s="415"/>
      <c r="F899" s="415"/>
      <c r="G899" s="415"/>
      <c r="H899" s="415"/>
      <c r="I899" s="415"/>
      <c r="J899" s="415"/>
      <c r="K899" s="415"/>
      <c r="L899" s="415"/>
      <c r="M899" s="415"/>
      <c r="N899" s="415"/>
      <c r="Q899" s="419"/>
    </row>
    <row r="900" spans="1:17" s="417" customFormat="1" x14ac:dyDescent="0.25">
      <c r="A900" s="416"/>
      <c r="C900" s="418"/>
      <c r="D900" s="415"/>
      <c r="E900" s="415"/>
      <c r="F900" s="415"/>
      <c r="G900" s="415"/>
      <c r="H900" s="415"/>
      <c r="I900" s="415"/>
      <c r="J900" s="415"/>
      <c r="K900" s="415"/>
      <c r="L900" s="415"/>
      <c r="M900" s="415"/>
      <c r="N900" s="415"/>
      <c r="Q900" s="419"/>
    </row>
    <row r="901" spans="1:17" s="417" customFormat="1" x14ac:dyDescent="0.25">
      <c r="A901" s="416"/>
      <c r="C901" s="418"/>
      <c r="D901" s="415"/>
      <c r="E901" s="415"/>
      <c r="F901" s="415"/>
      <c r="G901" s="415"/>
      <c r="H901" s="415"/>
      <c r="I901" s="415"/>
      <c r="J901" s="415"/>
      <c r="K901" s="415"/>
      <c r="L901" s="415"/>
      <c r="M901" s="415"/>
      <c r="N901" s="415"/>
      <c r="Q901" s="419"/>
    </row>
    <row r="902" spans="1:17" s="417" customFormat="1" x14ac:dyDescent="0.25">
      <c r="A902" s="416"/>
      <c r="C902" s="418"/>
      <c r="D902" s="415"/>
      <c r="E902" s="415"/>
      <c r="F902" s="415"/>
      <c r="G902" s="415"/>
      <c r="H902" s="415"/>
      <c r="I902" s="415"/>
      <c r="J902" s="415"/>
      <c r="K902" s="415"/>
      <c r="L902" s="415"/>
      <c r="M902" s="415"/>
      <c r="N902" s="415"/>
      <c r="Q902" s="419"/>
    </row>
    <row r="903" spans="1:17" s="417" customFormat="1" x14ac:dyDescent="0.25">
      <c r="A903" s="416"/>
      <c r="C903" s="418"/>
      <c r="D903" s="415"/>
      <c r="E903" s="415"/>
      <c r="F903" s="415"/>
      <c r="G903" s="415"/>
      <c r="H903" s="415"/>
      <c r="I903" s="415"/>
      <c r="J903" s="415"/>
      <c r="K903" s="415"/>
      <c r="L903" s="415"/>
      <c r="M903" s="415"/>
      <c r="N903" s="415"/>
      <c r="Q903" s="419"/>
    </row>
    <row r="904" spans="1:17" s="417" customFormat="1" x14ac:dyDescent="0.25">
      <c r="A904" s="416"/>
      <c r="C904" s="418"/>
      <c r="D904" s="415"/>
      <c r="E904" s="415"/>
      <c r="F904" s="415"/>
      <c r="G904" s="415"/>
      <c r="H904" s="415"/>
      <c r="I904" s="415"/>
      <c r="J904" s="415"/>
      <c r="K904" s="415"/>
      <c r="L904" s="415"/>
      <c r="M904" s="415"/>
      <c r="N904" s="415"/>
      <c r="Q904" s="419"/>
    </row>
    <row r="905" spans="1:17" s="417" customFormat="1" x14ac:dyDescent="0.25">
      <c r="A905" s="416"/>
      <c r="C905" s="418"/>
      <c r="D905" s="415"/>
      <c r="E905" s="415"/>
      <c r="F905" s="415"/>
      <c r="G905" s="415"/>
      <c r="H905" s="415"/>
      <c r="I905" s="415"/>
      <c r="J905" s="415"/>
      <c r="K905" s="415"/>
      <c r="L905" s="415"/>
      <c r="M905" s="415"/>
      <c r="N905" s="415"/>
      <c r="Q905" s="419"/>
    </row>
    <row r="906" spans="1:17" s="417" customFormat="1" x14ac:dyDescent="0.25">
      <c r="A906" s="416"/>
      <c r="C906" s="418"/>
      <c r="D906" s="415"/>
      <c r="E906" s="415"/>
      <c r="F906" s="415"/>
      <c r="G906" s="415"/>
      <c r="H906" s="415"/>
      <c r="I906" s="415"/>
      <c r="J906" s="415"/>
      <c r="K906" s="415"/>
      <c r="L906" s="415"/>
      <c r="M906" s="415"/>
      <c r="N906" s="415"/>
      <c r="Q906" s="419"/>
    </row>
    <row r="907" spans="1:17" s="417" customFormat="1" x14ac:dyDescent="0.25">
      <c r="A907" s="416"/>
      <c r="C907" s="418"/>
      <c r="D907" s="415"/>
      <c r="E907" s="415"/>
      <c r="F907" s="415"/>
      <c r="G907" s="415"/>
      <c r="H907" s="415"/>
      <c r="I907" s="415"/>
      <c r="J907" s="415"/>
      <c r="K907" s="415"/>
      <c r="L907" s="415"/>
      <c r="M907" s="415"/>
      <c r="N907" s="415"/>
      <c r="Q907" s="419"/>
    </row>
    <row r="908" spans="1:17" s="417" customFormat="1" x14ac:dyDescent="0.25">
      <c r="A908" s="416"/>
      <c r="C908" s="418"/>
      <c r="D908" s="415"/>
      <c r="E908" s="415"/>
      <c r="F908" s="415"/>
      <c r="G908" s="415"/>
      <c r="H908" s="415"/>
      <c r="I908" s="415"/>
      <c r="J908" s="415"/>
      <c r="K908" s="415"/>
      <c r="L908" s="415"/>
      <c r="M908" s="415"/>
      <c r="N908" s="415"/>
      <c r="Q908" s="419"/>
    </row>
    <row r="909" spans="1:17" s="417" customFormat="1" x14ac:dyDescent="0.25">
      <c r="A909" s="416"/>
      <c r="C909" s="418"/>
      <c r="D909" s="415"/>
      <c r="E909" s="415"/>
      <c r="F909" s="415"/>
      <c r="G909" s="415"/>
      <c r="H909" s="415"/>
      <c r="I909" s="415"/>
      <c r="J909" s="415"/>
      <c r="K909" s="415"/>
      <c r="L909" s="415"/>
      <c r="M909" s="415"/>
      <c r="N909" s="415"/>
      <c r="Q909" s="419"/>
    </row>
    <row r="910" spans="1:17" s="417" customFormat="1" x14ac:dyDescent="0.25">
      <c r="A910" s="416"/>
      <c r="C910" s="418"/>
      <c r="D910" s="415"/>
      <c r="E910" s="415"/>
      <c r="F910" s="415"/>
      <c r="G910" s="415"/>
      <c r="H910" s="415"/>
      <c r="I910" s="415"/>
      <c r="J910" s="415"/>
      <c r="K910" s="415"/>
      <c r="L910" s="415"/>
      <c r="M910" s="415"/>
      <c r="N910" s="415"/>
      <c r="Q910" s="419"/>
    </row>
    <row r="911" spans="1:17" s="417" customFormat="1" x14ac:dyDescent="0.25">
      <c r="A911" s="416"/>
      <c r="C911" s="418"/>
      <c r="D911" s="415"/>
      <c r="E911" s="415"/>
      <c r="F911" s="415"/>
      <c r="G911" s="415"/>
      <c r="H911" s="415"/>
      <c r="I911" s="415"/>
      <c r="J911" s="415"/>
      <c r="K911" s="415"/>
      <c r="L911" s="415"/>
      <c r="M911" s="415"/>
      <c r="N911" s="415"/>
      <c r="Q911" s="419"/>
    </row>
    <row r="912" spans="1:17" s="417" customFormat="1" x14ac:dyDescent="0.25">
      <c r="A912" s="416"/>
      <c r="C912" s="418"/>
      <c r="D912" s="415"/>
      <c r="E912" s="415"/>
      <c r="F912" s="415"/>
      <c r="G912" s="415"/>
      <c r="H912" s="415"/>
      <c r="I912" s="415"/>
      <c r="J912" s="415"/>
      <c r="K912" s="415"/>
      <c r="L912" s="415"/>
      <c r="M912" s="415"/>
      <c r="N912" s="415"/>
      <c r="Q912" s="419"/>
    </row>
    <row r="913" spans="1:17" s="417" customFormat="1" x14ac:dyDescent="0.25">
      <c r="A913" s="416"/>
      <c r="C913" s="418"/>
      <c r="D913" s="415"/>
      <c r="E913" s="415"/>
      <c r="F913" s="415"/>
      <c r="G913" s="415"/>
      <c r="H913" s="415"/>
      <c r="I913" s="415"/>
      <c r="J913" s="415"/>
      <c r="K913" s="415"/>
      <c r="L913" s="415"/>
      <c r="M913" s="415"/>
      <c r="N913" s="415"/>
      <c r="Q913" s="419"/>
    </row>
    <row r="914" spans="1:17" s="417" customFormat="1" x14ac:dyDescent="0.25">
      <c r="A914" s="416"/>
      <c r="C914" s="418"/>
      <c r="D914" s="415"/>
      <c r="E914" s="415"/>
      <c r="F914" s="415"/>
      <c r="G914" s="415"/>
      <c r="H914" s="415"/>
      <c r="I914" s="415"/>
      <c r="J914" s="415"/>
      <c r="K914" s="415"/>
      <c r="L914" s="415"/>
      <c r="M914" s="415"/>
      <c r="N914" s="415"/>
      <c r="Q914" s="419"/>
    </row>
    <row r="915" spans="1:17" s="417" customFormat="1" x14ac:dyDescent="0.25">
      <c r="A915" s="416"/>
      <c r="C915" s="418"/>
      <c r="D915" s="415"/>
      <c r="E915" s="415"/>
      <c r="F915" s="415"/>
      <c r="G915" s="415"/>
      <c r="H915" s="415"/>
      <c r="I915" s="415"/>
      <c r="J915" s="415"/>
      <c r="K915" s="415"/>
      <c r="L915" s="415"/>
      <c r="M915" s="415"/>
      <c r="N915" s="415"/>
      <c r="Q915" s="419"/>
    </row>
    <row r="916" spans="1:17" s="417" customFormat="1" x14ac:dyDescent="0.25">
      <c r="A916" s="416"/>
      <c r="C916" s="418"/>
      <c r="D916" s="415"/>
      <c r="E916" s="415"/>
      <c r="F916" s="415"/>
      <c r="G916" s="415"/>
      <c r="H916" s="415"/>
      <c r="I916" s="415"/>
      <c r="J916" s="415"/>
      <c r="K916" s="415"/>
      <c r="L916" s="415"/>
      <c r="M916" s="415"/>
      <c r="N916" s="415"/>
      <c r="Q916" s="419"/>
    </row>
    <row r="917" spans="1:17" s="417" customFormat="1" x14ac:dyDescent="0.25">
      <c r="A917" s="416"/>
      <c r="C917" s="418"/>
      <c r="D917" s="415"/>
      <c r="E917" s="415"/>
      <c r="F917" s="415"/>
      <c r="G917" s="415"/>
      <c r="H917" s="415"/>
      <c r="I917" s="415"/>
      <c r="J917" s="415"/>
      <c r="K917" s="415"/>
      <c r="L917" s="415"/>
      <c r="M917" s="415"/>
      <c r="N917" s="415"/>
      <c r="Q917" s="419"/>
    </row>
    <row r="918" spans="1:17" s="417" customFormat="1" x14ac:dyDescent="0.25">
      <c r="A918" s="416"/>
      <c r="C918" s="418"/>
      <c r="D918" s="415"/>
      <c r="E918" s="415"/>
      <c r="F918" s="415"/>
      <c r="G918" s="415"/>
      <c r="H918" s="415"/>
      <c r="I918" s="415"/>
      <c r="J918" s="415"/>
      <c r="K918" s="415"/>
      <c r="L918" s="415"/>
      <c r="M918" s="415"/>
      <c r="N918" s="415"/>
      <c r="Q918" s="419"/>
    </row>
    <row r="919" spans="1:17" s="417" customFormat="1" x14ac:dyDescent="0.25">
      <c r="A919" s="416"/>
      <c r="C919" s="418"/>
      <c r="D919" s="415"/>
      <c r="E919" s="415"/>
      <c r="F919" s="415"/>
      <c r="G919" s="415"/>
      <c r="H919" s="415"/>
      <c r="I919" s="415"/>
      <c r="J919" s="415"/>
      <c r="K919" s="415"/>
      <c r="L919" s="415"/>
      <c r="M919" s="415"/>
      <c r="N919" s="415"/>
      <c r="Q919" s="419"/>
    </row>
    <row r="920" spans="1:17" s="417" customFormat="1" x14ac:dyDescent="0.25">
      <c r="A920" s="416"/>
      <c r="C920" s="418"/>
      <c r="D920" s="415"/>
      <c r="E920" s="415"/>
      <c r="F920" s="415"/>
      <c r="G920" s="415"/>
      <c r="H920" s="415"/>
      <c r="I920" s="415"/>
      <c r="J920" s="415"/>
      <c r="K920" s="415"/>
      <c r="L920" s="415"/>
      <c r="M920" s="415"/>
      <c r="N920" s="415"/>
      <c r="Q920" s="419"/>
    </row>
    <row r="921" spans="1:17" s="417" customFormat="1" x14ac:dyDescent="0.25">
      <c r="A921" s="416"/>
      <c r="C921" s="418"/>
      <c r="D921" s="415"/>
      <c r="E921" s="415"/>
      <c r="F921" s="415"/>
      <c r="G921" s="415"/>
      <c r="H921" s="415"/>
      <c r="I921" s="415"/>
      <c r="J921" s="415"/>
      <c r="K921" s="415"/>
      <c r="L921" s="415"/>
      <c r="M921" s="415"/>
      <c r="N921" s="415"/>
      <c r="Q921" s="419"/>
    </row>
    <row r="922" spans="1:17" s="417" customFormat="1" x14ac:dyDescent="0.25">
      <c r="A922" s="416"/>
      <c r="C922" s="418"/>
      <c r="D922" s="415"/>
      <c r="E922" s="415"/>
      <c r="F922" s="415"/>
      <c r="G922" s="415"/>
      <c r="H922" s="415"/>
      <c r="I922" s="415"/>
      <c r="J922" s="415"/>
      <c r="K922" s="415"/>
      <c r="L922" s="415"/>
      <c r="M922" s="415"/>
      <c r="N922" s="415"/>
      <c r="Q922" s="419"/>
    </row>
    <row r="923" spans="1:17" s="417" customFormat="1" x14ac:dyDescent="0.25">
      <c r="A923" s="416"/>
      <c r="C923" s="418"/>
      <c r="D923" s="415"/>
      <c r="E923" s="415"/>
      <c r="F923" s="415"/>
      <c r="G923" s="415"/>
      <c r="H923" s="415"/>
      <c r="I923" s="415"/>
      <c r="J923" s="415"/>
      <c r="K923" s="415"/>
      <c r="L923" s="415"/>
      <c r="M923" s="415"/>
      <c r="N923" s="415"/>
      <c r="Q923" s="419"/>
    </row>
    <row r="924" spans="1:17" s="417" customFormat="1" x14ac:dyDescent="0.25">
      <c r="A924" s="416"/>
      <c r="C924" s="418"/>
      <c r="D924" s="415"/>
      <c r="E924" s="415"/>
      <c r="F924" s="415"/>
      <c r="G924" s="415"/>
      <c r="H924" s="415"/>
      <c r="I924" s="415"/>
      <c r="J924" s="415"/>
      <c r="K924" s="415"/>
      <c r="L924" s="415"/>
      <c r="M924" s="415"/>
      <c r="N924" s="415"/>
      <c r="Q924" s="419"/>
    </row>
    <row r="925" spans="1:17" s="417" customFormat="1" x14ac:dyDescent="0.25">
      <c r="A925" s="416"/>
      <c r="C925" s="418"/>
      <c r="D925" s="415"/>
      <c r="E925" s="415"/>
      <c r="F925" s="415"/>
      <c r="G925" s="415"/>
      <c r="H925" s="415"/>
      <c r="I925" s="415"/>
      <c r="J925" s="415"/>
      <c r="K925" s="415"/>
      <c r="L925" s="415"/>
      <c r="M925" s="415"/>
      <c r="N925" s="415"/>
      <c r="Q925" s="419"/>
    </row>
    <row r="926" spans="1:17" s="417" customFormat="1" x14ac:dyDescent="0.25">
      <c r="A926" s="416"/>
      <c r="C926" s="418"/>
      <c r="D926" s="415"/>
      <c r="E926" s="415"/>
      <c r="F926" s="415"/>
      <c r="G926" s="415"/>
      <c r="H926" s="415"/>
      <c r="I926" s="415"/>
      <c r="J926" s="415"/>
      <c r="K926" s="415"/>
      <c r="L926" s="415"/>
      <c r="M926" s="415"/>
      <c r="N926" s="415"/>
      <c r="Q926" s="419"/>
    </row>
    <row r="927" spans="1:17" s="417" customFormat="1" x14ac:dyDescent="0.25">
      <c r="A927" s="416"/>
      <c r="C927" s="418"/>
      <c r="D927" s="415"/>
      <c r="E927" s="415"/>
      <c r="F927" s="415"/>
      <c r="G927" s="415"/>
      <c r="H927" s="415"/>
      <c r="I927" s="415"/>
      <c r="J927" s="415"/>
      <c r="K927" s="415"/>
      <c r="L927" s="415"/>
      <c r="M927" s="415"/>
      <c r="N927" s="415"/>
      <c r="Q927" s="419"/>
    </row>
    <row r="928" spans="1:17" s="417" customFormat="1" x14ac:dyDescent="0.25">
      <c r="A928" s="416"/>
      <c r="C928" s="418"/>
      <c r="D928" s="415"/>
      <c r="E928" s="415"/>
      <c r="F928" s="415"/>
      <c r="G928" s="415"/>
      <c r="H928" s="415"/>
      <c r="I928" s="415"/>
      <c r="J928" s="415"/>
      <c r="K928" s="415"/>
      <c r="L928" s="415"/>
      <c r="M928" s="415"/>
      <c r="N928" s="415"/>
      <c r="Q928" s="419"/>
    </row>
    <row r="929" spans="1:17" s="417" customFormat="1" x14ac:dyDescent="0.25">
      <c r="A929" s="416"/>
      <c r="C929" s="418"/>
      <c r="D929" s="415"/>
      <c r="E929" s="415"/>
      <c r="F929" s="415"/>
      <c r="G929" s="415"/>
      <c r="H929" s="415"/>
      <c r="I929" s="415"/>
      <c r="J929" s="415"/>
      <c r="K929" s="415"/>
      <c r="L929" s="415"/>
      <c r="M929" s="415"/>
      <c r="N929" s="415"/>
      <c r="Q929" s="419"/>
    </row>
    <row r="930" spans="1:17" s="417" customFormat="1" x14ac:dyDescent="0.25">
      <c r="A930" s="416"/>
      <c r="C930" s="418"/>
      <c r="D930" s="415"/>
      <c r="E930" s="415"/>
      <c r="F930" s="415"/>
      <c r="G930" s="415"/>
      <c r="H930" s="415"/>
      <c r="I930" s="415"/>
      <c r="J930" s="415"/>
      <c r="K930" s="415"/>
      <c r="L930" s="415"/>
      <c r="M930" s="415"/>
      <c r="N930" s="415"/>
      <c r="Q930" s="419"/>
    </row>
    <row r="931" spans="1:17" s="417" customFormat="1" x14ac:dyDescent="0.25">
      <c r="A931" s="416"/>
      <c r="C931" s="418"/>
      <c r="D931" s="415"/>
      <c r="E931" s="415"/>
      <c r="F931" s="415"/>
      <c r="G931" s="415"/>
      <c r="H931" s="415"/>
      <c r="I931" s="415"/>
      <c r="J931" s="415"/>
      <c r="K931" s="415"/>
      <c r="L931" s="415"/>
      <c r="M931" s="415"/>
      <c r="N931" s="415"/>
      <c r="Q931" s="419"/>
    </row>
    <row r="932" spans="1:17" s="417" customFormat="1" x14ac:dyDescent="0.25">
      <c r="A932" s="416"/>
      <c r="C932" s="418"/>
      <c r="D932" s="415"/>
      <c r="E932" s="415"/>
      <c r="F932" s="415"/>
      <c r="G932" s="415"/>
      <c r="H932" s="415"/>
      <c r="I932" s="415"/>
      <c r="J932" s="415"/>
      <c r="K932" s="415"/>
      <c r="L932" s="415"/>
      <c r="M932" s="415"/>
      <c r="N932" s="415"/>
      <c r="Q932" s="419"/>
    </row>
    <row r="933" spans="1:17" s="417" customFormat="1" x14ac:dyDescent="0.25">
      <c r="A933" s="416"/>
      <c r="C933" s="418"/>
      <c r="D933" s="415"/>
      <c r="E933" s="415"/>
      <c r="F933" s="415"/>
      <c r="G933" s="415"/>
      <c r="H933" s="415"/>
      <c r="I933" s="415"/>
      <c r="J933" s="415"/>
      <c r="K933" s="415"/>
      <c r="L933" s="415"/>
      <c r="M933" s="415"/>
      <c r="N933" s="415"/>
      <c r="Q933" s="419"/>
    </row>
    <row r="934" spans="1:17" s="417" customFormat="1" x14ac:dyDescent="0.25">
      <c r="A934" s="416"/>
      <c r="C934" s="418"/>
      <c r="D934" s="415"/>
      <c r="E934" s="415"/>
      <c r="F934" s="415"/>
      <c r="G934" s="415"/>
      <c r="H934" s="415"/>
      <c r="I934" s="415"/>
      <c r="J934" s="415"/>
      <c r="K934" s="415"/>
      <c r="L934" s="415"/>
      <c r="M934" s="415"/>
      <c r="N934" s="415"/>
      <c r="Q934" s="419"/>
    </row>
    <row r="935" spans="1:17" s="417" customFormat="1" x14ac:dyDescent="0.25">
      <c r="A935" s="416"/>
      <c r="C935" s="418"/>
      <c r="D935" s="415"/>
      <c r="E935" s="415"/>
      <c r="F935" s="415"/>
      <c r="G935" s="415"/>
      <c r="H935" s="415"/>
      <c r="I935" s="415"/>
      <c r="J935" s="415"/>
      <c r="K935" s="415"/>
      <c r="L935" s="415"/>
      <c r="M935" s="415"/>
      <c r="N935" s="415"/>
      <c r="Q935" s="419"/>
    </row>
    <row r="936" spans="1:17" s="417" customFormat="1" x14ac:dyDescent="0.25">
      <c r="A936" s="416"/>
      <c r="C936" s="418"/>
      <c r="D936" s="415"/>
      <c r="E936" s="415"/>
      <c r="F936" s="415"/>
      <c r="G936" s="415"/>
      <c r="H936" s="415"/>
      <c r="I936" s="415"/>
      <c r="J936" s="415"/>
      <c r="K936" s="415"/>
      <c r="L936" s="415"/>
      <c r="M936" s="415"/>
      <c r="N936" s="415"/>
      <c r="Q936" s="419"/>
    </row>
    <row r="937" spans="1:17" s="417" customFormat="1" x14ac:dyDescent="0.25">
      <c r="A937" s="416"/>
      <c r="C937" s="418"/>
      <c r="D937" s="415"/>
      <c r="E937" s="415"/>
      <c r="F937" s="415"/>
      <c r="G937" s="415"/>
      <c r="H937" s="415"/>
      <c r="I937" s="415"/>
      <c r="J937" s="415"/>
      <c r="K937" s="415"/>
      <c r="L937" s="415"/>
      <c r="M937" s="415"/>
      <c r="N937" s="415"/>
      <c r="Q937" s="419"/>
    </row>
    <row r="938" spans="1:17" s="417" customFormat="1" x14ac:dyDescent="0.25">
      <c r="A938" s="416"/>
      <c r="C938" s="418"/>
      <c r="D938" s="415"/>
      <c r="E938" s="415"/>
      <c r="F938" s="415"/>
      <c r="G938" s="415"/>
      <c r="H938" s="415"/>
      <c r="I938" s="415"/>
      <c r="J938" s="415"/>
      <c r="K938" s="415"/>
      <c r="L938" s="415"/>
      <c r="M938" s="415"/>
      <c r="N938" s="415"/>
      <c r="Q938" s="419"/>
    </row>
    <row r="939" spans="1:17" s="417" customFormat="1" x14ac:dyDescent="0.25">
      <c r="A939" s="416"/>
      <c r="C939" s="418"/>
      <c r="D939" s="415"/>
      <c r="E939" s="415"/>
      <c r="F939" s="415"/>
      <c r="G939" s="415"/>
      <c r="H939" s="415"/>
      <c r="I939" s="415"/>
      <c r="J939" s="415"/>
      <c r="K939" s="415"/>
      <c r="L939" s="415"/>
      <c r="M939" s="415"/>
      <c r="N939" s="415"/>
      <c r="Q939" s="419"/>
    </row>
    <row r="940" spans="1:17" s="417" customFormat="1" x14ac:dyDescent="0.25">
      <c r="A940" s="416"/>
      <c r="C940" s="418"/>
      <c r="D940" s="415"/>
      <c r="E940" s="415"/>
      <c r="F940" s="415"/>
      <c r="G940" s="415"/>
      <c r="H940" s="415"/>
      <c r="I940" s="415"/>
      <c r="J940" s="415"/>
      <c r="K940" s="415"/>
      <c r="L940" s="415"/>
      <c r="M940" s="415"/>
      <c r="N940" s="415"/>
      <c r="Q940" s="419"/>
    </row>
    <row r="941" spans="1:17" s="417" customFormat="1" x14ac:dyDescent="0.25">
      <c r="A941" s="416"/>
      <c r="C941" s="418"/>
      <c r="D941" s="415"/>
      <c r="E941" s="415"/>
      <c r="F941" s="415"/>
      <c r="G941" s="415"/>
      <c r="H941" s="415"/>
      <c r="I941" s="415"/>
      <c r="J941" s="415"/>
      <c r="K941" s="415"/>
      <c r="L941" s="415"/>
      <c r="M941" s="415"/>
      <c r="N941" s="415"/>
      <c r="Q941" s="419"/>
    </row>
    <row r="942" spans="1:17" s="417" customFormat="1" x14ac:dyDescent="0.25">
      <c r="A942" s="416"/>
      <c r="C942" s="418"/>
      <c r="D942" s="415"/>
      <c r="E942" s="415"/>
      <c r="F942" s="415"/>
      <c r="G942" s="415"/>
      <c r="H942" s="415"/>
      <c r="I942" s="415"/>
      <c r="J942" s="415"/>
      <c r="K942" s="415"/>
      <c r="L942" s="415"/>
      <c r="M942" s="415"/>
      <c r="N942" s="415"/>
      <c r="Q942" s="419"/>
    </row>
    <row r="943" spans="1:17" s="417" customFormat="1" x14ac:dyDescent="0.25">
      <c r="A943" s="416"/>
      <c r="C943" s="418"/>
      <c r="D943" s="415"/>
      <c r="E943" s="415"/>
      <c r="F943" s="415"/>
      <c r="G943" s="415"/>
      <c r="H943" s="415"/>
      <c r="I943" s="415"/>
      <c r="J943" s="415"/>
      <c r="K943" s="415"/>
      <c r="L943" s="415"/>
      <c r="M943" s="415"/>
      <c r="N943" s="415"/>
      <c r="Q943" s="419"/>
    </row>
    <row r="944" spans="1:17" s="417" customFormat="1" x14ac:dyDescent="0.25">
      <c r="A944" s="416"/>
      <c r="C944" s="418"/>
      <c r="D944" s="415"/>
      <c r="E944" s="415"/>
      <c r="F944" s="415"/>
      <c r="G944" s="415"/>
      <c r="H944" s="415"/>
      <c r="I944" s="415"/>
      <c r="J944" s="415"/>
      <c r="K944" s="415"/>
      <c r="L944" s="415"/>
      <c r="M944" s="415"/>
      <c r="N944" s="415"/>
      <c r="Q944" s="419"/>
    </row>
    <row r="945" spans="1:17" s="417" customFormat="1" x14ac:dyDescent="0.25">
      <c r="A945" s="416"/>
      <c r="C945" s="418"/>
      <c r="D945" s="415"/>
      <c r="E945" s="415"/>
      <c r="F945" s="415"/>
      <c r="G945" s="415"/>
      <c r="H945" s="415"/>
      <c r="I945" s="415"/>
      <c r="J945" s="415"/>
      <c r="K945" s="415"/>
      <c r="L945" s="415"/>
      <c r="M945" s="415"/>
      <c r="N945" s="415"/>
      <c r="Q945" s="419"/>
    </row>
    <row r="946" spans="1:17" s="417" customFormat="1" x14ac:dyDescent="0.25">
      <c r="A946" s="416"/>
      <c r="C946" s="418"/>
      <c r="D946" s="415"/>
      <c r="E946" s="415"/>
      <c r="F946" s="415"/>
      <c r="G946" s="415"/>
      <c r="H946" s="415"/>
      <c r="I946" s="415"/>
      <c r="J946" s="415"/>
      <c r="K946" s="415"/>
      <c r="L946" s="415"/>
      <c r="M946" s="415"/>
      <c r="N946" s="415"/>
      <c r="Q946" s="419"/>
    </row>
    <row r="947" spans="1:17" s="417" customFormat="1" x14ac:dyDescent="0.25">
      <c r="A947" s="416"/>
      <c r="C947" s="418"/>
      <c r="D947" s="415"/>
      <c r="E947" s="415"/>
      <c r="F947" s="415"/>
      <c r="G947" s="415"/>
      <c r="H947" s="415"/>
      <c r="I947" s="415"/>
      <c r="J947" s="415"/>
      <c r="K947" s="415"/>
      <c r="L947" s="415"/>
      <c r="M947" s="415"/>
      <c r="N947" s="415"/>
      <c r="Q947" s="419"/>
    </row>
    <row r="948" spans="1:17" s="417" customFormat="1" x14ac:dyDescent="0.25">
      <c r="A948" s="416"/>
      <c r="C948" s="418"/>
      <c r="D948" s="415"/>
      <c r="E948" s="415"/>
      <c r="F948" s="415"/>
      <c r="G948" s="415"/>
      <c r="H948" s="415"/>
      <c r="I948" s="415"/>
      <c r="J948" s="415"/>
      <c r="K948" s="415"/>
      <c r="L948" s="415"/>
      <c r="M948" s="415"/>
      <c r="N948" s="415"/>
      <c r="Q948" s="419"/>
    </row>
    <row r="949" spans="1:17" s="417" customFormat="1" x14ac:dyDescent="0.25">
      <c r="A949" s="416"/>
      <c r="C949" s="418"/>
      <c r="D949" s="415"/>
      <c r="E949" s="415"/>
      <c r="F949" s="415"/>
      <c r="G949" s="415"/>
      <c r="H949" s="415"/>
      <c r="I949" s="415"/>
      <c r="J949" s="415"/>
      <c r="K949" s="415"/>
      <c r="L949" s="415"/>
      <c r="M949" s="415"/>
      <c r="N949" s="415"/>
      <c r="Q949" s="419"/>
    </row>
    <row r="950" spans="1:17" s="417" customFormat="1" x14ac:dyDescent="0.25">
      <c r="A950" s="416"/>
      <c r="C950" s="418"/>
      <c r="D950" s="415"/>
      <c r="E950" s="415"/>
      <c r="F950" s="415"/>
      <c r="G950" s="415"/>
      <c r="H950" s="415"/>
      <c r="I950" s="415"/>
      <c r="J950" s="415"/>
      <c r="K950" s="415"/>
      <c r="L950" s="415"/>
      <c r="M950" s="415"/>
      <c r="N950" s="415"/>
      <c r="Q950" s="419"/>
    </row>
    <row r="951" spans="1:17" s="417" customFormat="1" x14ac:dyDescent="0.25">
      <c r="A951" s="416"/>
      <c r="C951" s="418"/>
      <c r="D951" s="415"/>
      <c r="E951" s="415"/>
      <c r="F951" s="415"/>
      <c r="G951" s="415"/>
      <c r="H951" s="415"/>
      <c r="I951" s="415"/>
      <c r="J951" s="415"/>
      <c r="K951" s="415"/>
      <c r="L951" s="415"/>
      <c r="M951" s="415"/>
      <c r="N951" s="415"/>
      <c r="Q951" s="419"/>
    </row>
    <row r="952" spans="1:17" s="417" customFormat="1" x14ac:dyDescent="0.25">
      <c r="A952" s="416"/>
      <c r="C952" s="418"/>
      <c r="D952" s="415"/>
      <c r="E952" s="415"/>
      <c r="F952" s="415"/>
      <c r="G952" s="415"/>
      <c r="H952" s="415"/>
      <c r="I952" s="415"/>
      <c r="J952" s="415"/>
      <c r="K952" s="415"/>
      <c r="L952" s="415"/>
      <c r="M952" s="415"/>
      <c r="N952" s="415"/>
      <c r="Q952" s="419"/>
    </row>
    <row r="953" spans="1:17" s="417" customFormat="1" x14ac:dyDescent="0.25">
      <c r="A953" s="416"/>
      <c r="C953" s="418"/>
      <c r="D953" s="415"/>
      <c r="E953" s="415"/>
      <c r="F953" s="415"/>
      <c r="G953" s="415"/>
      <c r="H953" s="415"/>
      <c r="I953" s="415"/>
      <c r="J953" s="415"/>
      <c r="K953" s="415"/>
      <c r="L953" s="415"/>
      <c r="M953" s="415"/>
      <c r="N953" s="415"/>
      <c r="Q953" s="419"/>
    </row>
    <row r="954" spans="1:17" s="417" customFormat="1" x14ac:dyDescent="0.25">
      <c r="A954" s="416"/>
      <c r="C954" s="418"/>
      <c r="D954" s="415"/>
      <c r="E954" s="415"/>
      <c r="F954" s="415"/>
      <c r="G954" s="415"/>
      <c r="H954" s="415"/>
      <c r="I954" s="415"/>
      <c r="J954" s="415"/>
      <c r="K954" s="415"/>
      <c r="L954" s="415"/>
      <c r="M954" s="415"/>
      <c r="N954" s="415"/>
      <c r="Q954" s="419"/>
    </row>
    <row r="955" spans="1:17" s="417" customFormat="1" x14ac:dyDescent="0.25">
      <c r="A955" s="416"/>
      <c r="C955" s="418"/>
      <c r="D955" s="415"/>
      <c r="E955" s="415"/>
      <c r="F955" s="415"/>
      <c r="G955" s="415"/>
      <c r="H955" s="415"/>
      <c r="I955" s="415"/>
      <c r="J955" s="415"/>
      <c r="K955" s="415"/>
      <c r="L955" s="415"/>
      <c r="M955" s="415"/>
      <c r="N955" s="415"/>
      <c r="Q955" s="419"/>
    </row>
    <row r="956" spans="1:17" s="417" customFormat="1" x14ac:dyDescent="0.25">
      <c r="A956" s="416"/>
      <c r="C956" s="418"/>
      <c r="D956" s="415"/>
      <c r="E956" s="415"/>
      <c r="F956" s="415"/>
      <c r="G956" s="415"/>
      <c r="H956" s="415"/>
      <c r="I956" s="415"/>
      <c r="J956" s="415"/>
      <c r="K956" s="415"/>
      <c r="L956" s="415"/>
      <c r="M956" s="415"/>
      <c r="N956" s="415"/>
      <c r="Q956" s="419"/>
    </row>
    <row r="957" spans="1:17" s="417" customFormat="1" x14ac:dyDescent="0.25">
      <c r="A957" s="416"/>
      <c r="C957" s="418"/>
      <c r="D957" s="415"/>
      <c r="E957" s="415"/>
      <c r="F957" s="415"/>
      <c r="G957" s="415"/>
      <c r="H957" s="415"/>
      <c r="I957" s="415"/>
      <c r="J957" s="415"/>
      <c r="K957" s="415"/>
      <c r="L957" s="415"/>
      <c r="M957" s="415"/>
      <c r="N957" s="415"/>
      <c r="Q957" s="419"/>
    </row>
    <row r="958" spans="1:17" s="417" customFormat="1" x14ac:dyDescent="0.25">
      <c r="A958" s="416"/>
      <c r="C958" s="418"/>
      <c r="D958" s="415"/>
      <c r="E958" s="415"/>
      <c r="F958" s="415"/>
      <c r="G958" s="415"/>
      <c r="H958" s="415"/>
      <c r="I958" s="415"/>
      <c r="J958" s="415"/>
      <c r="K958" s="415"/>
      <c r="L958" s="415"/>
      <c r="M958" s="415"/>
      <c r="N958" s="415"/>
      <c r="Q958" s="419"/>
    </row>
    <row r="959" spans="1:17" s="417" customFormat="1" x14ac:dyDescent="0.25">
      <c r="A959" s="416"/>
      <c r="C959" s="418"/>
      <c r="D959" s="415"/>
      <c r="E959" s="415"/>
      <c r="F959" s="415"/>
      <c r="G959" s="415"/>
      <c r="H959" s="415"/>
      <c r="I959" s="415"/>
      <c r="J959" s="415"/>
      <c r="K959" s="415"/>
      <c r="L959" s="415"/>
      <c r="M959" s="415"/>
      <c r="N959" s="415"/>
      <c r="Q959" s="419"/>
    </row>
    <row r="960" spans="1:17" s="417" customFormat="1" x14ac:dyDescent="0.25">
      <c r="A960" s="416"/>
      <c r="C960" s="418"/>
      <c r="D960" s="415"/>
      <c r="E960" s="415"/>
      <c r="F960" s="415"/>
      <c r="G960" s="415"/>
      <c r="H960" s="415"/>
      <c r="I960" s="415"/>
      <c r="J960" s="415"/>
      <c r="K960" s="415"/>
      <c r="L960" s="415"/>
      <c r="M960" s="415"/>
      <c r="N960" s="415"/>
      <c r="Q960" s="419"/>
    </row>
    <row r="961" spans="1:17" s="417" customFormat="1" x14ac:dyDescent="0.25">
      <c r="A961" s="416"/>
      <c r="C961" s="418"/>
      <c r="D961" s="415"/>
      <c r="E961" s="415"/>
      <c r="F961" s="415"/>
      <c r="G961" s="415"/>
      <c r="H961" s="415"/>
      <c r="I961" s="415"/>
      <c r="J961" s="415"/>
      <c r="K961" s="415"/>
      <c r="L961" s="415"/>
      <c r="M961" s="415"/>
      <c r="N961" s="415"/>
      <c r="Q961" s="419"/>
    </row>
    <row r="962" spans="1:17" s="417" customFormat="1" x14ac:dyDescent="0.25">
      <c r="A962" s="416"/>
      <c r="C962" s="418"/>
      <c r="D962" s="415"/>
      <c r="E962" s="415"/>
      <c r="F962" s="415"/>
      <c r="G962" s="415"/>
      <c r="H962" s="415"/>
      <c r="I962" s="415"/>
      <c r="J962" s="415"/>
      <c r="K962" s="415"/>
      <c r="L962" s="415"/>
      <c r="M962" s="415"/>
      <c r="N962" s="415"/>
      <c r="Q962" s="419"/>
    </row>
    <row r="963" spans="1:17" s="417" customFormat="1" x14ac:dyDescent="0.25">
      <c r="A963" s="416"/>
      <c r="C963" s="418"/>
      <c r="D963" s="415"/>
      <c r="E963" s="415"/>
      <c r="F963" s="415"/>
      <c r="G963" s="415"/>
      <c r="H963" s="415"/>
      <c r="I963" s="415"/>
      <c r="J963" s="415"/>
      <c r="K963" s="415"/>
      <c r="L963" s="415"/>
      <c r="M963" s="415"/>
      <c r="N963" s="415"/>
      <c r="Q963" s="419"/>
    </row>
    <row r="964" spans="1:17" s="417" customFormat="1" x14ac:dyDescent="0.25">
      <c r="A964" s="416"/>
      <c r="C964" s="418"/>
      <c r="D964" s="415"/>
      <c r="E964" s="415"/>
      <c r="F964" s="415"/>
      <c r="G964" s="415"/>
      <c r="H964" s="415"/>
      <c r="I964" s="415"/>
      <c r="J964" s="415"/>
      <c r="K964" s="415"/>
      <c r="L964" s="415"/>
      <c r="M964" s="415"/>
      <c r="N964" s="415"/>
      <c r="Q964" s="419"/>
    </row>
    <row r="965" spans="1:17" s="417" customFormat="1" x14ac:dyDescent="0.25">
      <c r="A965" s="416"/>
      <c r="C965" s="418"/>
      <c r="D965" s="415"/>
      <c r="E965" s="415"/>
      <c r="F965" s="415"/>
      <c r="G965" s="415"/>
      <c r="H965" s="415"/>
      <c r="I965" s="415"/>
      <c r="J965" s="415"/>
      <c r="K965" s="415"/>
      <c r="L965" s="415"/>
      <c r="M965" s="415"/>
      <c r="N965" s="415"/>
      <c r="Q965" s="419"/>
    </row>
    <row r="966" spans="1:17" s="417" customFormat="1" x14ac:dyDescent="0.25">
      <c r="A966" s="416"/>
      <c r="C966" s="418"/>
      <c r="D966" s="415"/>
      <c r="E966" s="415"/>
      <c r="F966" s="415"/>
      <c r="G966" s="415"/>
      <c r="H966" s="415"/>
      <c r="I966" s="415"/>
      <c r="J966" s="415"/>
      <c r="K966" s="415"/>
      <c r="L966" s="415"/>
      <c r="M966" s="415"/>
      <c r="N966" s="415"/>
      <c r="Q966" s="419"/>
    </row>
    <row r="967" spans="1:17" s="417" customFormat="1" x14ac:dyDescent="0.25">
      <c r="A967" s="416"/>
      <c r="C967" s="418"/>
      <c r="D967" s="415"/>
      <c r="E967" s="415"/>
      <c r="F967" s="415"/>
      <c r="G967" s="415"/>
      <c r="H967" s="415"/>
      <c r="I967" s="415"/>
      <c r="J967" s="415"/>
      <c r="K967" s="415"/>
      <c r="L967" s="415"/>
      <c r="M967" s="415"/>
      <c r="N967" s="415"/>
      <c r="Q967" s="419"/>
    </row>
    <row r="968" spans="1:17" s="417" customFormat="1" x14ac:dyDescent="0.25">
      <c r="A968" s="416"/>
      <c r="C968" s="418"/>
      <c r="D968" s="415"/>
      <c r="E968" s="415"/>
      <c r="F968" s="415"/>
      <c r="G968" s="415"/>
      <c r="H968" s="415"/>
      <c r="I968" s="415"/>
      <c r="J968" s="415"/>
      <c r="K968" s="415"/>
      <c r="L968" s="415"/>
      <c r="M968" s="415"/>
      <c r="N968" s="415"/>
      <c r="Q968" s="419"/>
    </row>
    <row r="969" spans="1:17" s="417" customFormat="1" x14ac:dyDescent="0.25">
      <c r="A969" s="416"/>
      <c r="C969" s="418"/>
      <c r="D969" s="415"/>
      <c r="E969" s="415"/>
      <c r="F969" s="415"/>
      <c r="G969" s="415"/>
      <c r="H969" s="415"/>
      <c r="I969" s="415"/>
      <c r="J969" s="415"/>
      <c r="K969" s="415"/>
      <c r="L969" s="415"/>
      <c r="M969" s="415"/>
      <c r="N969" s="415"/>
      <c r="Q969" s="419"/>
    </row>
    <row r="970" spans="1:17" s="417" customFormat="1" x14ac:dyDescent="0.25">
      <c r="A970" s="416"/>
      <c r="C970" s="418"/>
      <c r="D970" s="415"/>
      <c r="E970" s="415"/>
      <c r="F970" s="415"/>
      <c r="G970" s="415"/>
      <c r="H970" s="415"/>
      <c r="I970" s="415"/>
      <c r="J970" s="415"/>
      <c r="K970" s="415"/>
      <c r="L970" s="415"/>
      <c r="M970" s="415"/>
      <c r="N970" s="415"/>
      <c r="Q970" s="419"/>
    </row>
    <row r="971" spans="1:17" s="417" customFormat="1" x14ac:dyDescent="0.25">
      <c r="A971" s="416"/>
      <c r="C971" s="418"/>
      <c r="D971" s="415"/>
      <c r="E971" s="415"/>
      <c r="F971" s="415"/>
      <c r="G971" s="415"/>
      <c r="H971" s="415"/>
      <c r="I971" s="415"/>
      <c r="J971" s="415"/>
      <c r="K971" s="415"/>
      <c r="L971" s="415"/>
      <c r="M971" s="415"/>
      <c r="N971" s="415"/>
      <c r="Q971" s="419"/>
    </row>
    <row r="972" spans="1:17" s="417" customFormat="1" x14ac:dyDescent="0.25">
      <c r="A972" s="416"/>
      <c r="C972" s="418"/>
      <c r="D972" s="415"/>
      <c r="E972" s="415"/>
      <c r="F972" s="415"/>
      <c r="G972" s="415"/>
      <c r="H972" s="415"/>
      <c r="I972" s="415"/>
      <c r="J972" s="415"/>
      <c r="K972" s="415"/>
      <c r="L972" s="415"/>
      <c r="M972" s="415"/>
      <c r="N972" s="415"/>
      <c r="Q972" s="419"/>
    </row>
    <row r="973" spans="1:17" s="417" customFormat="1" x14ac:dyDescent="0.25">
      <c r="A973" s="416"/>
      <c r="C973" s="418"/>
      <c r="D973" s="415"/>
      <c r="E973" s="415"/>
      <c r="F973" s="415"/>
      <c r="G973" s="415"/>
      <c r="H973" s="415"/>
      <c r="I973" s="415"/>
      <c r="J973" s="415"/>
      <c r="K973" s="415"/>
      <c r="L973" s="415"/>
      <c r="M973" s="415"/>
      <c r="N973" s="415"/>
      <c r="Q973" s="419"/>
    </row>
    <row r="974" spans="1:17" s="417" customFormat="1" x14ac:dyDescent="0.25">
      <c r="A974" s="416"/>
      <c r="C974" s="418"/>
      <c r="D974" s="415"/>
      <c r="E974" s="415"/>
      <c r="F974" s="415"/>
      <c r="G974" s="415"/>
      <c r="H974" s="415"/>
      <c r="I974" s="415"/>
      <c r="J974" s="415"/>
      <c r="K974" s="415"/>
      <c r="L974" s="415"/>
      <c r="M974" s="415"/>
      <c r="N974" s="415"/>
      <c r="Q974" s="419"/>
    </row>
    <row r="975" spans="1:17" s="417" customFormat="1" x14ac:dyDescent="0.25">
      <c r="A975" s="416"/>
      <c r="C975" s="418"/>
      <c r="D975" s="415"/>
      <c r="E975" s="415"/>
      <c r="F975" s="415"/>
      <c r="G975" s="415"/>
      <c r="H975" s="415"/>
      <c r="I975" s="415"/>
      <c r="J975" s="415"/>
      <c r="K975" s="415"/>
      <c r="L975" s="415"/>
      <c r="M975" s="415"/>
      <c r="N975" s="415"/>
      <c r="Q975" s="419"/>
    </row>
    <row r="976" spans="1:17" s="417" customFormat="1" x14ac:dyDescent="0.25">
      <c r="A976" s="416"/>
      <c r="C976" s="418"/>
      <c r="D976" s="415"/>
      <c r="E976" s="415"/>
      <c r="F976" s="415"/>
      <c r="G976" s="415"/>
      <c r="H976" s="415"/>
      <c r="I976" s="415"/>
      <c r="J976" s="415"/>
      <c r="K976" s="415"/>
      <c r="L976" s="415"/>
      <c r="M976" s="415"/>
      <c r="N976" s="415"/>
      <c r="Q976" s="419"/>
    </row>
    <row r="977" spans="1:17" s="417" customFormat="1" x14ac:dyDescent="0.25">
      <c r="A977" s="416"/>
      <c r="C977" s="418"/>
      <c r="D977" s="415"/>
      <c r="E977" s="415"/>
      <c r="F977" s="415"/>
      <c r="G977" s="415"/>
      <c r="H977" s="415"/>
      <c r="I977" s="415"/>
      <c r="J977" s="415"/>
      <c r="K977" s="415"/>
      <c r="L977" s="415"/>
      <c r="M977" s="415"/>
      <c r="N977" s="415"/>
      <c r="Q977" s="419"/>
    </row>
    <row r="978" spans="1:17" s="417" customFormat="1" x14ac:dyDescent="0.25">
      <c r="A978" s="416"/>
      <c r="C978" s="418"/>
      <c r="D978" s="415"/>
      <c r="E978" s="415"/>
      <c r="F978" s="415"/>
      <c r="G978" s="415"/>
      <c r="H978" s="415"/>
      <c r="I978" s="415"/>
      <c r="J978" s="415"/>
      <c r="K978" s="415"/>
      <c r="L978" s="415"/>
      <c r="M978" s="415"/>
      <c r="N978" s="415"/>
      <c r="Q978" s="419"/>
    </row>
    <row r="979" spans="1:17" s="417" customFormat="1" x14ac:dyDescent="0.25">
      <c r="A979" s="416"/>
      <c r="C979" s="418"/>
      <c r="D979" s="415"/>
      <c r="E979" s="415"/>
      <c r="F979" s="415"/>
      <c r="G979" s="415"/>
      <c r="H979" s="415"/>
      <c r="I979" s="415"/>
      <c r="J979" s="415"/>
      <c r="K979" s="415"/>
      <c r="L979" s="415"/>
      <c r="M979" s="415"/>
      <c r="N979" s="415"/>
      <c r="Q979" s="419"/>
    </row>
    <row r="980" spans="1:17" s="417" customFormat="1" x14ac:dyDescent="0.25">
      <c r="A980" s="416"/>
      <c r="C980" s="418"/>
      <c r="D980" s="415"/>
      <c r="E980" s="415"/>
      <c r="F980" s="415"/>
      <c r="G980" s="415"/>
      <c r="H980" s="415"/>
      <c r="I980" s="415"/>
      <c r="J980" s="415"/>
      <c r="K980" s="415"/>
      <c r="L980" s="415"/>
      <c r="M980" s="415"/>
      <c r="N980" s="415"/>
      <c r="Q980" s="419"/>
    </row>
    <row r="981" spans="1:17" s="417" customFormat="1" x14ac:dyDescent="0.25">
      <c r="A981" s="416"/>
      <c r="C981" s="418"/>
      <c r="D981" s="415"/>
      <c r="E981" s="415"/>
      <c r="F981" s="415"/>
      <c r="G981" s="415"/>
      <c r="H981" s="415"/>
      <c r="I981" s="415"/>
      <c r="J981" s="415"/>
      <c r="K981" s="415"/>
      <c r="L981" s="415"/>
      <c r="M981" s="415"/>
      <c r="N981" s="415"/>
      <c r="Q981" s="419"/>
    </row>
    <row r="982" spans="1:17" s="417" customFormat="1" x14ac:dyDescent="0.25">
      <c r="A982" s="416"/>
      <c r="C982" s="418"/>
      <c r="D982" s="415"/>
      <c r="E982" s="415"/>
      <c r="F982" s="415"/>
      <c r="G982" s="415"/>
      <c r="H982" s="415"/>
      <c r="I982" s="415"/>
      <c r="J982" s="415"/>
      <c r="K982" s="415"/>
      <c r="L982" s="415"/>
      <c r="M982" s="415"/>
      <c r="N982" s="415"/>
      <c r="Q982" s="419"/>
    </row>
    <row r="983" spans="1:17" s="417" customFormat="1" x14ac:dyDescent="0.25">
      <c r="A983" s="416"/>
      <c r="C983" s="418"/>
      <c r="D983" s="415"/>
      <c r="E983" s="415"/>
      <c r="F983" s="415"/>
      <c r="G983" s="415"/>
      <c r="H983" s="415"/>
      <c r="I983" s="415"/>
      <c r="J983" s="415"/>
      <c r="K983" s="415"/>
      <c r="L983" s="415"/>
      <c r="M983" s="415"/>
      <c r="N983" s="415"/>
      <c r="Q983" s="419"/>
    </row>
    <row r="984" spans="1:17" s="417" customFormat="1" x14ac:dyDescent="0.25">
      <c r="A984" s="416"/>
      <c r="C984" s="418"/>
      <c r="D984" s="415"/>
      <c r="E984" s="415"/>
      <c r="F984" s="415"/>
      <c r="G984" s="415"/>
      <c r="H984" s="415"/>
      <c r="I984" s="415"/>
      <c r="J984" s="415"/>
      <c r="K984" s="415"/>
      <c r="L984" s="415"/>
      <c r="M984" s="415"/>
      <c r="N984" s="415"/>
      <c r="Q984" s="419"/>
    </row>
    <row r="985" spans="1:17" s="417" customFormat="1" x14ac:dyDescent="0.25">
      <c r="A985" s="416"/>
      <c r="C985" s="418"/>
      <c r="D985" s="415"/>
      <c r="E985" s="415"/>
      <c r="F985" s="415"/>
      <c r="G985" s="415"/>
      <c r="H985" s="415"/>
      <c r="I985" s="415"/>
      <c r="J985" s="415"/>
      <c r="K985" s="415"/>
      <c r="L985" s="415"/>
      <c r="M985" s="415"/>
      <c r="N985" s="415"/>
      <c r="Q985" s="419"/>
    </row>
    <row r="986" spans="1:17" s="417" customFormat="1" x14ac:dyDescent="0.25">
      <c r="A986" s="416"/>
      <c r="C986" s="418"/>
      <c r="D986" s="415"/>
      <c r="E986" s="415"/>
      <c r="F986" s="415"/>
      <c r="G986" s="415"/>
      <c r="H986" s="415"/>
      <c r="I986" s="415"/>
      <c r="J986" s="415"/>
      <c r="K986" s="415"/>
      <c r="L986" s="415"/>
      <c r="M986" s="415"/>
      <c r="N986" s="415"/>
      <c r="Q986" s="419"/>
    </row>
    <row r="987" spans="1:17" s="417" customFormat="1" x14ac:dyDescent="0.25">
      <c r="A987" s="416"/>
      <c r="C987" s="418"/>
      <c r="D987" s="415"/>
      <c r="E987" s="415"/>
      <c r="F987" s="415"/>
      <c r="G987" s="415"/>
      <c r="H987" s="415"/>
      <c r="I987" s="415"/>
      <c r="J987" s="415"/>
      <c r="K987" s="415"/>
      <c r="L987" s="415"/>
      <c r="M987" s="415"/>
      <c r="N987" s="415"/>
      <c r="Q987" s="419"/>
    </row>
    <row r="988" spans="1:17" s="417" customFormat="1" x14ac:dyDescent="0.25">
      <c r="A988" s="416"/>
      <c r="C988" s="418"/>
      <c r="D988" s="415"/>
      <c r="E988" s="415"/>
      <c r="F988" s="415"/>
      <c r="G988" s="415"/>
      <c r="H988" s="415"/>
      <c r="I988" s="415"/>
      <c r="J988" s="415"/>
      <c r="K988" s="415"/>
      <c r="L988" s="415"/>
      <c r="M988" s="415"/>
      <c r="N988" s="415"/>
      <c r="Q988" s="419"/>
    </row>
    <row r="989" spans="1:17" s="417" customFormat="1" x14ac:dyDescent="0.25">
      <c r="A989" s="416"/>
      <c r="C989" s="418"/>
      <c r="D989" s="415"/>
      <c r="E989" s="415"/>
      <c r="F989" s="415"/>
      <c r="G989" s="415"/>
      <c r="H989" s="415"/>
      <c r="I989" s="415"/>
      <c r="J989" s="415"/>
      <c r="K989" s="415"/>
      <c r="L989" s="415"/>
      <c r="M989" s="415"/>
      <c r="N989" s="415"/>
      <c r="Q989" s="419"/>
    </row>
    <row r="990" spans="1:17" s="417" customFormat="1" x14ac:dyDescent="0.25">
      <c r="A990" s="416"/>
      <c r="C990" s="418"/>
      <c r="D990" s="415"/>
      <c r="E990" s="415"/>
      <c r="F990" s="415"/>
      <c r="G990" s="415"/>
      <c r="H990" s="415"/>
      <c r="I990" s="415"/>
      <c r="J990" s="415"/>
      <c r="K990" s="415"/>
      <c r="L990" s="415"/>
      <c r="M990" s="415"/>
      <c r="N990" s="415"/>
      <c r="Q990" s="419"/>
    </row>
    <row r="991" spans="1:17" s="417" customFormat="1" x14ac:dyDescent="0.25">
      <c r="A991" s="416"/>
      <c r="C991" s="418"/>
      <c r="D991" s="415"/>
      <c r="E991" s="415"/>
      <c r="F991" s="415"/>
      <c r="G991" s="415"/>
      <c r="H991" s="415"/>
      <c r="I991" s="415"/>
      <c r="J991" s="415"/>
      <c r="K991" s="415"/>
      <c r="L991" s="415"/>
      <c r="M991" s="415"/>
      <c r="N991" s="415"/>
      <c r="Q991" s="419"/>
    </row>
    <row r="992" spans="1:17" s="417" customFormat="1" x14ac:dyDescent="0.25">
      <c r="A992" s="416"/>
      <c r="C992" s="418"/>
      <c r="D992" s="415"/>
      <c r="E992" s="415"/>
      <c r="F992" s="415"/>
      <c r="G992" s="415"/>
      <c r="H992" s="415"/>
      <c r="I992" s="415"/>
      <c r="J992" s="415"/>
      <c r="K992" s="415"/>
      <c r="L992" s="415"/>
      <c r="M992" s="415"/>
      <c r="N992" s="415"/>
      <c r="Q992" s="419"/>
    </row>
    <row r="993" spans="1:17" s="417" customFormat="1" x14ac:dyDescent="0.25">
      <c r="A993" s="416"/>
      <c r="C993" s="418"/>
      <c r="D993" s="415"/>
      <c r="E993" s="415"/>
      <c r="F993" s="415"/>
      <c r="G993" s="415"/>
      <c r="H993" s="415"/>
      <c r="I993" s="415"/>
      <c r="J993" s="415"/>
      <c r="K993" s="415"/>
      <c r="L993" s="415"/>
      <c r="M993" s="415"/>
      <c r="N993" s="415"/>
      <c r="Q993" s="419"/>
    </row>
    <row r="994" spans="1:17" s="417" customFormat="1" x14ac:dyDescent="0.25">
      <c r="A994" s="416"/>
      <c r="C994" s="418"/>
      <c r="D994" s="415"/>
      <c r="E994" s="415"/>
      <c r="F994" s="415"/>
      <c r="G994" s="415"/>
      <c r="H994" s="415"/>
      <c r="I994" s="415"/>
      <c r="J994" s="415"/>
      <c r="K994" s="415"/>
      <c r="L994" s="415"/>
      <c r="M994" s="415"/>
      <c r="N994" s="415"/>
      <c r="Q994" s="419"/>
    </row>
    <row r="995" spans="1:17" s="417" customFormat="1" x14ac:dyDescent="0.25">
      <c r="A995" s="416"/>
      <c r="C995" s="418"/>
      <c r="D995" s="415"/>
      <c r="E995" s="415"/>
      <c r="F995" s="415"/>
      <c r="G995" s="415"/>
      <c r="H995" s="415"/>
      <c r="I995" s="415"/>
      <c r="J995" s="415"/>
      <c r="K995" s="415"/>
      <c r="L995" s="415"/>
      <c r="M995" s="415"/>
      <c r="N995" s="415"/>
      <c r="Q995" s="419"/>
    </row>
    <row r="996" spans="1:17" s="417" customFormat="1" x14ac:dyDescent="0.25">
      <c r="A996" s="416"/>
      <c r="C996" s="418"/>
      <c r="D996" s="415"/>
      <c r="E996" s="415"/>
      <c r="F996" s="415"/>
      <c r="G996" s="415"/>
      <c r="H996" s="415"/>
      <c r="I996" s="415"/>
      <c r="J996" s="415"/>
      <c r="K996" s="415"/>
      <c r="L996" s="415"/>
      <c r="M996" s="415"/>
      <c r="N996" s="415"/>
      <c r="Q996" s="419"/>
    </row>
    <row r="997" spans="1:17" s="417" customFormat="1" x14ac:dyDescent="0.25">
      <c r="A997" s="416"/>
      <c r="C997" s="418"/>
      <c r="D997" s="415"/>
      <c r="E997" s="415"/>
      <c r="F997" s="415"/>
      <c r="G997" s="415"/>
      <c r="H997" s="415"/>
      <c r="I997" s="415"/>
      <c r="J997" s="415"/>
      <c r="K997" s="415"/>
      <c r="L997" s="415"/>
      <c r="M997" s="415"/>
      <c r="N997" s="415"/>
      <c r="Q997" s="419"/>
    </row>
    <row r="998" spans="1:17" s="417" customFormat="1" x14ac:dyDescent="0.25">
      <c r="A998" s="416"/>
      <c r="C998" s="418"/>
      <c r="D998" s="415"/>
      <c r="E998" s="415"/>
      <c r="F998" s="415"/>
      <c r="G998" s="415"/>
      <c r="H998" s="415"/>
      <c r="I998" s="415"/>
      <c r="J998" s="415"/>
      <c r="K998" s="415"/>
      <c r="L998" s="415"/>
      <c r="M998" s="415"/>
      <c r="N998" s="415"/>
      <c r="Q998" s="419"/>
    </row>
    <row r="999" spans="1:17" s="417" customFormat="1" x14ac:dyDescent="0.25">
      <c r="A999" s="416"/>
      <c r="C999" s="418"/>
      <c r="D999" s="415"/>
      <c r="E999" s="415"/>
      <c r="F999" s="415"/>
      <c r="G999" s="415"/>
      <c r="H999" s="415"/>
      <c r="I999" s="415"/>
      <c r="J999" s="415"/>
      <c r="K999" s="415"/>
      <c r="L999" s="415"/>
      <c r="M999" s="415"/>
      <c r="N999" s="415"/>
      <c r="Q999" s="419"/>
    </row>
    <row r="1000" spans="1:17" s="417" customFormat="1" x14ac:dyDescent="0.25">
      <c r="A1000" s="416"/>
      <c r="C1000" s="418"/>
      <c r="D1000" s="415"/>
      <c r="E1000" s="415"/>
      <c r="F1000" s="415"/>
      <c r="G1000" s="415"/>
      <c r="H1000" s="415"/>
      <c r="I1000" s="415"/>
      <c r="J1000" s="415"/>
      <c r="K1000" s="415"/>
      <c r="L1000" s="415"/>
      <c r="M1000" s="415"/>
      <c r="N1000" s="415"/>
      <c r="Q1000" s="419"/>
    </row>
    <row r="1001" spans="1:17" s="417" customFormat="1" x14ac:dyDescent="0.25">
      <c r="A1001" s="416"/>
      <c r="C1001" s="418"/>
      <c r="D1001" s="415"/>
      <c r="E1001" s="415"/>
      <c r="F1001" s="415"/>
      <c r="G1001" s="415"/>
      <c r="H1001" s="415"/>
      <c r="I1001" s="415"/>
      <c r="J1001" s="415"/>
      <c r="K1001" s="415"/>
      <c r="L1001" s="415"/>
      <c r="M1001" s="415"/>
      <c r="N1001" s="415"/>
      <c r="Q1001" s="419"/>
    </row>
    <row r="1002" spans="1:17" s="417" customFormat="1" x14ac:dyDescent="0.25">
      <c r="A1002" s="416"/>
      <c r="C1002" s="418"/>
      <c r="D1002" s="415"/>
      <c r="E1002" s="415"/>
      <c r="F1002" s="415"/>
      <c r="G1002" s="415"/>
      <c r="H1002" s="415"/>
      <c r="I1002" s="415"/>
      <c r="J1002" s="415"/>
      <c r="K1002" s="415"/>
      <c r="L1002" s="415"/>
      <c r="M1002" s="415"/>
      <c r="N1002" s="415"/>
      <c r="Q1002" s="419"/>
    </row>
    <row r="1003" spans="1:17" s="417" customFormat="1" x14ac:dyDescent="0.25">
      <c r="A1003" s="416"/>
      <c r="C1003" s="418"/>
      <c r="D1003" s="415"/>
      <c r="E1003" s="415"/>
      <c r="F1003" s="415"/>
      <c r="G1003" s="415"/>
      <c r="H1003" s="415"/>
      <c r="I1003" s="415"/>
      <c r="J1003" s="415"/>
      <c r="K1003" s="415"/>
      <c r="L1003" s="415"/>
      <c r="M1003" s="415"/>
      <c r="N1003" s="415"/>
      <c r="Q1003" s="419"/>
    </row>
    <row r="1004" spans="1:17" s="417" customFormat="1" x14ac:dyDescent="0.25">
      <c r="A1004" s="416"/>
      <c r="C1004" s="418"/>
      <c r="D1004" s="415"/>
      <c r="E1004" s="415"/>
      <c r="F1004" s="415"/>
      <c r="G1004" s="415"/>
      <c r="H1004" s="415"/>
      <c r="I1004" s="415"/>
      <c r="J1004" s="415"/>
      <c r="K1004" s="415"/>
      <c r="L1004" s="415"/>
      <c r="M1004" s="415"/>
      <c r="N1004" s="415"/>
      <c r="Q1004" s="419"/>
    </row>
    <row r="1005" spans="1:17" s="417" customFormat="1" x14ac:dyDescent="0.25">
      <c r="A1005" s="416"/>
      <c r="C1005" s="418"/>
      <c r="D1005" s="415"/>
      <c r="E1005" s="415"/>
      <c r="F1005" s="415"/>
      <c r="G1005" s="415"/>
      <c r="H1005" s="415"/>
      <c r="I1005" s="415"/>
      <c r="J1005" s="415"/>
      <c r="K1005" s="415"/>
      <c r="L1005" s="415"/>
      <c r="M1005" s="415"/>
      <c r="N1005" s="415"/>
      <c r="Q1005" s="419"/>
    </row>
    <row r="1006" spans="1:17" s="417" customFormat="1" x14ac:dyDescent="0.25">
      <c r="A1006" s="416"/>
      <c r="C1006" s="418"/>
      <c r="D1006" s="415"/>
      <c r="E1006" s="415"/>
      <c r="F1006" s="415"/>
      <c r="G1006" s="415"/>
      <c r="H1006" s="415"/>
      <c r="I1006" s="415"/>
      <c r="J1006" s="415"/>
      <c r="K1006" s="415"/>
      <c r="L1006" s="415"/>
      <c r="M1006" s="415"/>
      <c r="N1006" s="415"/>
      <c r="Q1006" s="419"/>
    </row>
    <row r="1007" spans="1:17" s="417" customFormat="1" x14ac:dyDescent="0.25">
      <c r="A1007" s="416"/>
      <c r="C1007" s="418"/>
      <c r="D1007" s="415"/>
      <c r="E1007" s="415"/>
      <c r="F1007" s="415"/>
      <c r="G1007" s="415"/>
      <c r="H1007" s="415"/>
      <c r="I1007" s="415"/>
      <c r="J1007" s="415"/>
      <c r="K1007" s="415"/>
      <c r="L1007" s="415"/>
      <c r="M1007" s="415"/>
      <c r="N1007" s="415"/>
      <c r="Q1007" s="419"/>
    </row>
    <row r="1008" spans="1:17" s="417" customFormat="1" x14ac:dyDescent="0.25">
      <c r="A1008" s="416"/>
      <c r="C1008" s="418"/>
      <c r="D1008" s="415"/>
      <c r="E1008" s="415"/>
      <c r="F1008" s="415"/>
      <c r="G1008" s="415"/>
      <c r="H1008" s="415"/>
      <c r="I1008" s="415"/>
      <c r="J1008" s="415"/>
      <c r="K1008" s="415"/>
      <c r="L1008" s="415"/>
      <c r="M1008" s="415"/>
      <c r="N1008" s="415"/>
      <c r="Q1008" s="419"/>
    </row>
    <row r="1009" spans="1:17" s="417" customFormat="1" x14ac:dyDescent="0.25">
      <c r="A1009" s="416"/>
      <c r="C1009" s="418"/>
      <c r="D1009" s="415"/>
      <c r="E1009" s="415"/>
      <c r="F1009" s="415"/>
      <c r="G1009" s="415"/>
      <c r="H1009" s="415"/>
      <c r="I1009" s="415"/>
      <c r="J1009" s="415"/>
      <c r="K1009" s="415"/>
      <c r="L1009" s="415"/>
      <c r="M1009" s="415"/>
      <c r="N1009" s="415"/>
      <c r="Q1009" s="419"/>
    </row>
    <row r="1010" spans="1:17" s="417" customFormat="1" x14ac:dyDescent="0.25">
      <c r="A1010" s="416"/>
      <c r="C1010" s="418"/>
      <c r="D1010" s="415"/>
      <c r="E1010" s="415"/>
      <c r="F1010" s="415"/>
      <c r="G1010" s="415"/>
      <c r="H1010" s="415"/>
      <c r="I1010" s="415"/>
      <c r="J1010" s="415"/>
      <c r="K1010" s="415"/>
      <c r="L1010" s="415"/>
      <c r="M1010" s="415"/>
      <c r="N1010" s="415"/>
      <c r="Q1010" s="419"/>
    </row>
    <row r="1011" spans="1:17" s="417" customFormat="1" x14ac:dyDescent="0.25">
      <c r="A1011" s="416"/>
      <c r="C1011" s="418"/>
      <c r="D1011" s="415"/>
      <c r="E1011" s="415"/>
      <c r="F1011" s="415"/>
      <c r="G1011" s="415"/>
      <c r="H1011" s="415"/>
      <c r="I1011" s="415"/>
      <c r="J1011" s="415"/>
      <c r="K1011" s="415"/>
      <c r="L1011" s="415"/>
      <c r="M1011" s="415"/>
      <c r="N1011" s="415"/>
      <c r="Q1011" s="419"/>
    </row>
    <row r="1012" spans="1:17" s="417" customFormat="1" x14ac:dyDescent="0.25">
      <c r="A1012" s="416"/>
      <c r="C1012" s="418"/>
      <c r="D1012" s="415"/>
      <c r="E1012" s="415"/>
      <c r="F1012" s="415"/>
      <c r="G1012" s="415"/>
      <c r="H1012" s="415"/>
      <c r="I1012" s="415"/>
      <c r="J1012" s="415"/>
      <c r="K1012" s="415"/>
      <c r="L1012" s="415"/>
      <c r="M1012" s="415"/>
      <c r="N1012" s="415"/>
      <c r="Q1012" s="419"/>
    </row>
    <row r="1013" spans="1:17" s="417" customFormat="1" x14ac:dyDescent="0.25">
      <c r="A1013" s="416"/>
      <c r="C1013" s="418"/>
      <c r="D1013" s="415"/>
      <c r="E1013" s="415"/>
      <c r="F1013" s="415"/>
      <c r="G1013" s="415"/>
      <c r="H1013" s="415"/>
      <c r="I1013" s="415"/>
      <c r="J1013" s="415"/>
      <c r="K1013" s="415"/>
      <c r="L1013" s="415"/>
      <c r="M1013" s="415"/>
      <c r="N1013" s="415"/>
      <c r="Q1013" s="419"/>
    </row>
    <row r="1014" spans="1:17" s="417" customFormat="1" x14ac:dyDescent="0.25">
      <c r="A1014" s="416"/>
      <c r="C1014" s="418"/>
      <c r="D1014" s="415"/>
      <c r="E1014" s="415"/>
      <c r="F1014" s="415"/>
      <c r="G1014" s="415"/>
      <c r="H1014" s="415"/>
      <c r="I1014" s="415"/>
      <c r="J1014" s="415"/>
      <c r="K1014" s="415"/>
      <c r="L1014" s="415"/>
      <c r="M1014" s="415"/>
      <c r="N1014" s="415"/>
      <c r="Q1014" s="419"/>
    </row>
    <row r="1015" spans="1:17" s="417" customFormat="1" x14ac:dyDescent="0.25">
      <c r="A1015" s="416"/>
      <c r="C1015" s="418"/>
      <c r="D1015" s="415"/>
      <c r="E1015" s="415"/>
      <c r="F1015" s="415"/>
      <c r="G1015" s="415"/>
      <c r="H1015" s="415"/>
      <c r="I1015" s="415"/>
      <c r="J1015" s="415"/>
      <c r="K1015" s="415"/>
      <c r="L1015" s="415"/>
      <c r="M1015" s="415"/>
      <c r="N1015" s="415"/>
      <c r="Q1015" s="419"/>
    </row>
    <row r="1016" spans="1:17" s="417" customFormat="1" x14ac:dyDescent="0.25">
      <c r="A1016" s="416"/>
      <c r="C1016" s="418"/>
      <c r="D1016" s="415"/>
      <c r="E1016" s="415"/>
      <c r="F1016" s="415"/>
      <c r="G1016" s="415"/>
      <c r="H1016" s="415"/>
      <c r="I1016" s="415"/>
      <c r="J1016" s="415"/>
      <c r="K1016" s="415"/>
      <c r="L1016" s="415"/>
      <c r="M1016" s="415"/>
      <c r="N1016" s="415"/>
      <c r="Q1016" s="419"/>
    </row>
    <row r="1017" spans="1:17" s="417" customFormat="1" x14ac:dyDescent="0.25">
      <c r="A1017" s="416"/>
      <c r="C1017" s="418"/>
      <c r="D1017" s="415"/>
      <c r="E1017" s="415"/>
      <c r="F1017" s="415"/>
      <c r="G1017" s="415"/>
      <c r="H1017" s="415"/>
      <c r="I1017" s="415"/>
      <c r="J1017" s="415"/>
      <c r="K1017" s="415"/>
      <c r="L1017" s="415"/>
      <c r="M1017" s="415"/>
      <c r="N1017" s="415"/>
      <c r="Q1017" s="419"/>
    </row>
    <row r="1018" spans="1:17" s="417" customFormat="1" x14ac:dyDescent="0.25">
      <c r="A1018" s="416"/>
      <c r="C1018" s="418"/>
      <c r="D1018" s="415"/>
      <c r="E1018" s="415"/>
      <c r="F1018" s="415"/>
      <c r="G1018" s="415"/>
      <c r="H1018" s="415"/>
      <c r="I1018" s="415"/>
      <c r="J1018" s="415"/>
      <c r="K1018" s="415"/>
      <c r="L1018" s="415"/>
      <c r="M1018" s="415"/>
      <c r="N1018" s="415"/>
      <c r="Q1018" s="419"/>
    </row>
    <row r="1019" spans="1:17" s="417" customFormat="1" x14ac:dyDescent="0.25">
      <c r="A1019" s="416"/>
      <c r="C1019" s="418"/>
      <c r="D1019" s="415"/>
      <c r="E1019" s="415"/>
      <c r="F1019" s="415"/>
      <c r="G1019" s="415"/>
      <c r="H1019" s="415"/>
      <c r="I1019" s="415"/>
      <c r="J1019" s="415"/>
      <c r="K1019" s="415"/>
      <c r="L1019" s="415"/>
      <c r="M1019" s="415"/>
      <c r="N1019" s="415"/>
      <c r="Q1019" s="419"/>
    </row>
    <row r="1020" spans="1:17" s="417" customFormat="1" x14ac:dyDescent="0.25">
      <c r="A1020" s="416"/>
      <c r="C1020" s="418"/>
      <c r="D1020" s="415"/>
      <c r="E1020" s="415"/>
      <c r="F1020" s="415"/>
      <c r="G1020" s="415"/>
      <c r="H1020" s="415"/>
      <c r="I1020" s="415"/>
      <c r="J1020" s="415"/>
      <c r="K1020" s="415"/>
      <c r="L1020" s="415"/>
      <c r="M1020" s="415"/>
      <c r="N1020" s="415"/>
      <c r="Q1020" s="419"/>
    </row>
    <row r="1021" spans="1:17" s="417" customFormat="1" x14ac:dyDescent="0.25">
      <c r="A1021" s="416"/>
      <c r="C1021" s="418"/>
      <c r="D1021" s="415"/>
      <c r="E1021" s="415"/>
      <c r="F1021" s="415"/>
      <c r="G1021" s="415"/>
      <c r="H1021" s="415"/>
      <c r="I1021" s="415"/>
      <c r="J1021" s="415"/>
      <c r="K1021" s="415"/>
      <c r="L1021" s="415"/>
      <c r="M1021" s="415"/>
      <c r="N1021" s="415"/>
      <c r="Q1021" s="419"/>
    </row>
    <row r="1022" spans="1:17" s="417" customFormat="1" x14ac:dyDescent="0.25">
      <c r="A1022" s="416"/>
      <c r="C1022" s="418"/>
      <c r="D1022" s="415"/>
      <c r="E1022" s="415"/>
      <c r="F1022" s="415"/>
      <c r="G1022" s="415"/>
      <c r="H1022" s="415"/>
      <c r="I1022" s="415"/>
      <c r="J1022" s="415"/>
      <c r="K1022" s="415"/>
      <c r="L1022" s="415"/>
      <c r="M1022" s="415"/>
      <c r="N1022" s="415"/>
      <c r="Q1022" s="419"/>
    </row>
    <row r="1023" spans="1:17" s="417" customFormat="1" x14ac:dyDescent="0.25">
      <c r="A1023" s="416"/>
      <c r="C1023" s="418"/>
      <c r="D1023" s="415"/>
      <c r="E1023" s="415"/>
      <c r="F1023" s="415"/>
      <c r="G1023" s="415"/>
      <c r="H1023" s="415"/>
      <c r="I1023" s="415"/>
      <c r="J1023" s="415"/>
      <c r="K1023" s="415"/>
      <c r="L1023" s="415"/>
      <c r="M1023" s="415"/>
      <c r="N1023" s="415"/>
      <c r="Q1023" s="419"/>
    </row>
    <row r="1024" spans="1:17" s="417" customFormat="1" x14ac:dyDescent="0.25">
      <c r="A1024" s="416"/>
      <c r="C1024" s="418"/>
      <c r="D1024" s="415"/>
      <c r="E1024" s="415"/>
      <c r="F1024" s="415"/>
      <c r="G1024" s="415"/>
      <c r="H1024" s="415"/>
      <c r="I1024" s="415"/>
      <c r="J1024" s="415"/>
      <c r="K1024" s="415"/>
      <c r="L1024" s="415"/>
      <c r="M1024" s="415"/>
      <c r="N1024" s="415"/>
      <c r="Q1024" s="419"/>
    </row>
    <row r="1025" spans="1:17" s="417" customFormat="1" x14ac:dyDescent="0.25">
      <c r="A1025" s="416"/>
      <c r="C1025" s="418"/>
      <c r="D1025" s="415"/>
      <c r="E1025" s="415"/>
      <c r="F1025" s="415"/>
      <c r="G1025" s="415"/>
      <c r="H1025" s="415"/>
      <c r="I1025" s="415"/>
      <c r="J1025" s="415"/>
      <c r="K1025" s="415"/>
      <c r="L1025" s="415"/>
      <c r="M1025" s="415"/>
      <c r="N1025" s="415"/>
      <c r="Q1025" s="419"/>
    </row>
    <row r="1026" spans="1:17" s="417" customFormat="1" x14ac:dyDescent="0.25">
      <c r="A1026" s="416"/>
      <c r="C1026" s="418"/>
      <c r="D1026" s="415"/>
      <c r="E1026" s="415"/>
      <c r="F1026" s="415"/>
      <c r="G1026" s="415"/>
      <c r="H1026" s="415"/>
      <c r="I1026" s="415"/>
      <c r="J1026" s="415"/>
      <c r="K1026" s="415"/>
      <c r="L1026" s="415"/>
      <c r="M1026" s="415"/>
      <c r="N1026" s="415"/>
      <c r="Q1026" s="419"/>
    </row>
    <row r="1027" spans="1:17" s="417" customFormat="1" x14ac:dyDescent="0.25">
      <c r="A1027" s="416"/>
      <c r="C1027" s="418"/>
      <c r="D1027" s="415"/>
      <c r="E1027" s="415"/>
      <c r="F1027" s="415"/>
      <c r="G1027" s="415"/>
      <c r="H1027" s="415"/>
      <c r="I1027" s="415"/>
      <c r="J1027" s="415"/>
      <c r="K1027" s="415"/>
      <c r="L1027" s="415"/>
      <c r="M1027" s="415"/>
      <c r="N1027" s="415"/>
      <c r="Q1027" s="419"/>
    </row>
    <row r="1028" spans="1:17" s="417" customFormat="1" x14ac:dyDescent="0.25">
      <c r="A1028" s="416"/>
      <c r="C1028" s="418"/>
      <c r="D1028" s="415"/>
      <c r="E1028" s="415"/>
      <c r="F1028" s="415"/>
      <c r="G1028" s="415"/>
      <c r="H1028" s="415"/>
      <c r="I1028" s="415"/>
      <c r="J1028" s="415"/>
      <c r="K1028" s="415"/>
      <c r="L1028" s="415"/>
      <c r="M1028" s="415"/>
      <c r="N1028" s="415"/>
      <c r="Q1028" s="419"/>
    </row>
    <row r="1029" spans="1:17" s="417" customFormat="1" x14ac:dyDescent="0.25">
      <c r="A1029" s="416"/>
      <c r="C1029" s="418"/>
      <c r="D1029" s="415"/>
      <c r="E1029" s="415"/>
      <c r="F1029" s="415"/>
      <c r="G1029" s="415"/>
      <c r="H1029" s="415"/>
      <c r="I1029" s="415"/>
      <c r="J1029" s="415"/>
      <c r="K1029" s="415"/>
      <c r="L1029" s="415"/>
      <c r="M1029" s="415"/>
      <c r="N1029" s="415"/>
      <c r="Q1029" s="419"/>
    </row>
    <row r="1030" spans="1:17" s="417" customFormat="1" x14ac:dyDescent="0.25">
      <c r="A1030" s="416"/>
      <c r="C1030" s="418"/>
      <c r="D1030" s="415"/>
      <c r="E1030" s="415"/>
      <c r="F1030" s="415"/>
      <c r="G1030" s="415"/>
      <c r="H1030" s="415"/>
      <c r="I1030" s="415"/>
      <c r="J1030" s="415"/>
      <c r="K1030" s="415"/>
      <c r="L1030" s="415"/>
      <c r="M1030" s="415"/>
      <c r="N1030" s="415"/>
      <c r="Q1030" s="419"/>
    </row>
    <row r="1031" spans="1:17" s="417" customFormat="1" x14ac:dyDescent="0.25">
      <c r="A1031" s="416"/>
      <c r="C1031" s="418"/>
      <c r="D1031" s="415"/>
      <c r="E1031" s="415"/>
      <c r="F1031" s="415"/>
      <c r="G1031" s="415"/>
      <c r="H1031" s="415"/>
      <c r="I1031" s="415"/>
      <c r="J1031" s="415"/>
      <c r="K1031" s="415"/>
      <c r="L1031" s="415"/>
      <c r="M1031" s="415"/>
      <c r="N1031" s="415"/>
      <c r="Q1031" s="419"/>
    </row>
    <row r="1032" spans="1:17" s="417" customFormat="1" x14ac:dyDescent="0.25">
      <c r="A1032" s="416"/>
      <c r="C1032" s="418"/>
      <c r="D1032" s="415"/>
      <c r="E1032" s="415"/>
      <c r="F1032" s="415"/>
      <c r="G1032" s="415"/>
      <c r="H1032" s="415"/>
      <c r="I1032" s="415"/>
      <c r="J1032" s="415"/>
      <c r="K1032" s="415"/>
      <c r="L1032" s="415"/>
      <c r="M1032" s="415"/>
      <c r="N1032" s="415"/>
      <c r="Q1032" s="419"/>
    </row>
    <row r="1033" spans="1:17" s="417" customFormat="1" x14ac:dyDescent="0.25">
      <c r="A1033" s="416"/>
      <c r="C1033" s="418"/>
      <c r="D1033" s="415"/>
      <c r="E1033" s="415"/>
      <c r="F1033" s="415"/>
      <c r="G1033" s="415"/>
      <c r="H1033" s="415"/>
      <c r="I1033" s="415"/>
      <c r="J1033" s="415"/>
      <c r="K1033" s="415"/>
      <c r="L1033" s="415"/>
      <c r="M1033" s="415"/>
      <c r="N1033" s="415"/>
      <c r="Q1033" s="419"/>
    </row>
    <row r="1034" spans="1:17" s="417" customFormat="1" x14ac:dyDescent="0.25">
      <c r="A1034" s="416"/>
      <c r="C1034" s="418"/>
      <c r="D1034" s="415"/>
      <c r="E1034" s="415"/>
      <c r="F1034" s="415"/>
      <c r="G1034" s="415"/>
      <c r="H1034" s="415"/>
      <c r="I1034" s="415"/>
      <c r="J1034" s="415"/>
      <c r="K1034" s="415"/>
      <c r="L1034" s="415"/>
      <c r="M1034" s="415"/>
      <c r="N1034" s="415"/>
      <c r="Q1034" s="419"/>
    </row>
    <row r="1035" spans="1:17" s="417" customFormat="1" x14ac:dyDescent="0.25">
      <c r="A1035" s="416"/>
      <c r="C1035" s="418"/>
      <c r="D1035" s="415"/>
      <c r="E1035" s="415"/>
      <c r="F1035" s="415"/>
      <c r="G1035" s="415"/>
      <c r="H1035" s="415"/>
      <c r="I1035" s="415"/>
      <c r="J1035" s="415"/>
      <c r="K1035" s="415"/>
      <c r="L1035" s="415"/>
      <c r="M1035" s="415"/>
      <c r="N1035" s="415"/>
      <c r="Q1035" s="419"/>
    </row>
    <row r="1036" spans="1:17" s="417" customFormat="1" x14ac:dyDescent="0.25">
      <c r="A1036" s="416"/>
      <c r="C1036" s="418"/>
      <c r="D1036" s="415"/>
      <c r="E1036" s="415"/>
      <c r="F1036" s="415"/>
      <c r="G1036" s="415"/>
      <c r="H1036" s="415"/>
      <c r="I1036" s="415"/>
      <c r="J1036" s="415"/>
      <c r="K1036" s="415"/>
      <c r="L1036" s="415"/>
      <c r="M1036" s="415"/>
      <c r="N1036" s="415"/>
      <c r="Q1036" s="419"/>
    </row>
    <row r="1037" spans="1:17" s="417" customFormat="1" x14ac:dyDescent="0.25">
      <c r="A1037" s="416"/>
      <c r="C1037" s="418"/>
      <c r="D1037" s="415"/>
      <c r="E1037" s="415"/>
      <c r="F1037" s="415"/>
      <c r="G1037" s="415"/>
      <c r="H1037" s="415"/>
      <c r="I1037" s="415"/>
      <c r="J1037" s="415"/>
      <c r="K1037" s="415"/>
      <c r="L1037" s="415"/>
      <c r="M1037" s="415"/>
      <c r="N1037" s="415"/>
      <c r="Q1037" s="419"/>
    </row>
    <row r="1038" spans="1:17" s="417" customFormat="1" x14ac:dyDescent="0.25">
      <c r="A1038" s="416"/>
      <c r="C1038" s="418"/>
      <c r="D1038" s="415"/>
      <c r="E1038" s="415"/>
      <c r="F1038" s="415"/>
      <c r="G1038" s="415"/>
      <c r="H1038" s="415"/>
      <c r="I1038" s="415"/>
      <c r="J1038" s="415"/>
      <c r="K1038" s="415"/>
      <c r="L1038" s="415"/>
      <c r="M1038" s="415"/>
      <c r="N1038" s="415"/>
      <c r="Q1038" s="419"/>
    </row>
    <row r="1039" spans="1:17" s="417" customFormat="1" x14ac:dyDescent="0.25">
      <c r="A1039" s="416"/>
      <c r="C1039" s="418"/>
      <c r="D1039" s="415"/>
      <c r="E1039" s="415"/>
      <c r="F1039" s="415"/>
      <c r="G1039" s="415"/>
      <c r="H1039" s="415"/>
      <c r="I1039" s="415"/>
      <c r="J1039" s="415"/>
      <c r="K1039" s="415"/>
      <c r="L1039" s="415"/>
      <c r="M1039" s="415"/>
      <c r="N1039" s="415"/>
      <c r="Q1039" s="419"/>
    </row>
    <row r="1040" spans="1:17" s="417" customFormat="1" x14ac:dyDescent="0.25">
      <c r="A1040" s="416"/>
      <c r="C1040" s="418"/>
      <c r="D1040" s="415"/>
      <c r="E1040" s="415"/>
      <c r="F1040" s="415"/>
      <c r="G1040" s="415"/>
      <c r="H1040" s="415"/>
      <c r="I1040" s="415"/>
      <c r="J1040" s="415"/>
      <c r="K1040" s="415"/>
      <c r="L1040" s="415"/>
      <c r="M1040" s="415"/>
      <c r="N1040" s="415"/>
      <c r="Q1040" s="419"/>
    </row>
    <row r="1041" spans="1:17" s="417" customFormat="1" x14ac:dyDescent="0.25">
      <c r="A1041" s="416"/>
      <c r="C1041" s="418"/>
      <c r="D1041" s="415"/>
      <c r="E1041" s="415"/>
      <c r="F1041" s="415"/>
      <c r="G1041" s="415"/>
      <c r="H1041" s="415"/>
      <c r="I1041" s="415"/>
      <c r="J1041" s="415"/>
      <c r="K1041" s="415"/>
      <c r="L1041" s="415"/>
      <c r="M1041" s="415"/>
      <c r="N1041" s="415"/>
      <c r="Q1041" s="419"/>
    </row>
    <row r="1042" spans="1:17" s="417" customFormat="1" x14ac:dyDescent="0.25">
      <c r="A1042" s="416"/>
      <c r="C1042" s="418"/>
      <c r="D1042" s="415"/>
      <c r="E1042" s="415"/>
      <c r="F1042" s="415"/>
      <c r="G1042" s="415"/>
      <c r="H1042" s="415"/>
      <c r="I1042" s="415"/>
      <c r="J1042" s="415"/>
      <c r="K1042" s="415"/>
      <c r="L1042" s="415"/>
      <c r="M1042" s="415"/>
      <c r="N1042" s="415"/>
      <c r="Q1042" s="419"/>
    </row>
    <row r="1043" spans="1:17" s="417" customFormat="1" x14ac:dyDescent="0.25">
      <c r="A1043" s="416"/>
      <c r="C1043" s="418"/>
      <c r="D1043" s="415"/>
      <c r="E1043" s="415"/>
      <c r="F1043" s="415"/>
      <c r="G1043" s="415"/>
      <c r="H1043" s="415"/>
      <c r="I1043" s="415"/>
      <c r="J1043" s="415"/>
      <c r="K1043" s="415"/>
      <c r="L1043" s="415"/>
      <c r="M1043" s="415"/>
      <c r="N1043" s="415"/>
      <c r="Q1043" s="419"/>
    </row>
    <row r="1044" spans="1:17" s="417" customFormat="1" x14ac:dyDescent="0.25">
      <c r="A1044" s="416"/>
      <c r="C1044" s="418"/>
      <c r="D1044" s="415"/>
      <c r="E1044" s="415"/>
      <c r="F1044" s="415"/>
      <c r="G1044" s="415"/>
      <c r="H1044" s="415"/>
      <c r="I1044" s="415"/>
      <c r="J1044" s="415"/>
      <c r="K1044" s="415"/>
      <c r="L1044" s="415"/>
      <c r="M1044" s="415"/>
      <c r="N1044" s="415"/>
      <c r="Q1044" s="419"/>
    </row>
    <row r="1045" spans="1:17" s="417" customFormat="1" x14ac:dyDescent="0.25">
      <c r="A1045" s="416"/>
      <c r="C1045" s="418"/>
      <c r="D1045" s="415"/>
      <c r="E1045" s="415"/>
      <c r="F1045" s="415"/>
      <c r="G1045" s="415"/>
      <c r="H1045" s="415"/>
      <c r="I1045" s="415"/>
      <c r="J1045" s="415"/>
      <c r="K1045" s="415"/>
      <c r="L1045" s="415"/>
      <c r="M1045" s="415"/>
      <c r="N1045" s="415"/>
      <c r="Q1045" s="419"/>
    </row>
    <row r="1046" spans="1:17" s="417" customFormat="1" x14ac:dyDescent="0.25">
      <c r="A1046" s="416"/>
      <c r="C1046" s="418"/>
      <c r="D1046" s="415"/>
      <c r="E1046" s="415"/>
      <c r="F1046" s="415"/>
      <c r="G1046" s="415"/>
      <c r="H1046" s="415"/>
      <c r="I1046" s="415"/>
      <c r="J1046" s="415"/>
      <c r="K1046" s="415"/>
      <c r="L1046" s="415"/>
      <c r="M1046" s="415"/>
      <c r="N1046" s="415"/>
      <c r="Q1046" s="419"/>
    </row>
    <row r="1047" spans="1:17" s="417" customFormat="1" x14ac:dyDescent="0.25">
      <c r="A1047" s="416"/>
      <c r="C1047" s="418"/>
      <c r="D1047" s="415"/>
      <c r="E1047" s="415"/>
      <c r="F1047" s="415"/>
      <c r="G1047" s="415"/>
      <c r="H1047" s="415"/>
      <c r="I1047" s="415"/>
      <c r="J1047" s="415"/>
      <c r="K1047" s="415"/>
      <c r="L1047" s="415"/>
      <c r="M1047" s="415"/>
      <c r="N1047" s="415"/>
      <c r="Q1047" s="419"/>
    </row>
    <row r="1048" spans="1:17" s="417" customFormat="1" x14ac:dyDescent="0.25">
      <c r="A1048" s="416"/>
      <c r="C1048" s="418"/>
      <c r="D1048" s="415"/>
      <c r="E1048" s="415"/>
      <c r="F1048" s="415"/>
      <c r="G1048" s="415"/>
      <c r="H1048" s="415"/>
      <c r="I1048" s="415"/>
      <c r="J1048" s="415"/>
      <c r="K1048" s="415"/>
      <c r="L1048" s="415"/>
      <c r="M1048" s="415"/>
      <c r="N1048" s="415"/>
      <c r="Q1048" s="419"/>
    </row>
    <row r="1049" spans="1:17" s="417" customFormat="1" x14ac:dyDescent="0.25">
      <c r="A1049" s="416"/>
      <c r="C1049" s="418"/>
      <c r="D1049" s="415"/>
      <c r="E1049" s="415"/>
      <c r="F1049" s="415"/>
      <c r="G1049" s="415"/>
      <c r="H1049" s="415"/>
      <c r="I1049" s="415"/>
      <c r="J1049" s="415"/>
      <c r="K1049" s="415"/>
      <c r="L1049" s="415"/>
      <c r="M1049" s="415"/>
      <c r="N1049" s="415"/>
      <c r="Q1049" s="419"/>
    </row>
    <row r="1050" spans="1:17" s="417" customFormat="1" x14ac:dyDescent="0.25">
      <c r="A1050" s="416"/>
      <c r="C1050" s="418"/>
      <c r="D1050" s="415"/>
      <c r="E1050" s="415"/>
      <c r="F1050" s="415"/>
      <c r="G1050" s="415"/>
      <c r="H1050" s="415"/>
      <c r="I1050" s="415"/>
      <c r="J1050" s="415"/>
      <c r="K1050" s="415"/>
      <c r="L1050" s="415"/>
      <c r="M1050" s="415"/>
      <c r="N1050" s="415"/>
      <c r="Q1050" s="419"/>
    </row>
    <row r="1051" spans="1:17" s="417" customFormat="1" x14ac:dyDescent="0.25">
      <c r="A1051" s="416"/>
      <c r="C1051" s="418"/>
      <c r="D1051" s="415"/>
      <c r="E1051" s="415"/>
      <c r="F1051" s="415"/>
      <c r="G1051" s="415"/>
      <c r="H1051" s="415"/>
      <c r="I1051" s="415"/>
      <c r="J1051" s="415"/>
      <c r="K1051" s="415"/>
      <c r="L1051" s="415"/>
      <c r="M1051" s="415"/>
      <c r="N1051" s="415"/>
      <c r="Q1051" s="419"/>
    </row>
    <row r="1052" spans="1:17" s="417" customFormat="1" x14ac:dyDescent="0.25">
      <c r="A1052" s="416"/>
      <c r="C1052" s="418"/>
      <c r="D1052" s="415"/>
      <c r="E1052" s="415"/>
      <c r="F1052" s="415"/>
      <c r="G1052" s="415"/>
      <c r="H1052" s="415"/>
      <c r="I1052" s="415"/>
      <c r="J1052" s="415"/>
      <c r="K1052" s="415"/>
      <c r="L1052" s="415"/>
      <c r="M1052" s="415"/>
      <c r="N1052" s="415"/>
      <c r="Q1052" s="419"/>
    </row>
    <row r="1053" spans="1:17" s="417" customFormat="1" x14ac:dyDescent="0.25">
      <c r="A1053" s="416"/>
      <c r="C1053" s="418"/>
      <c r="D1053" s="415"/>
      <c r="E1053" s="415"/>
      <c r="F1053" s="415"/>
      <c r="G1053" s="415"/>
      <c r="H1053" s="415"/>
      <c r="I1053" s="415"/>
      <c r="J1053" s="415"/>
      <c r="K1053" s="415"/>
      <c r="L1053" s="415"/>
      <c r="M1053" s="415"/>
      <c r="N1053" s="415"/>
      <c r="Q1053" s="419"/>
    </row>
    <row r="1054" spans="1:17" s="417" customFormat="1" x14ac:dyDescent="0.25">
      <c r="A1054" s="416"/>
      <c r="C1054" s="418"/>
      <c r="D1054" s="415"/>
      <c r="E1054" s="415"/>
      <c r="F1054" s="415"/>
      <c r="G1054" s="415"/>
      <c r="H1054" s="415"/>
      <c r="I1054" s="415"/>
      <c r="J1054" s="415"/>
      <c r="K1054" s="415"/>
      <c r="L1054" s="415"/>
      <c r="M1054" s="415"/>
      <c r="N1054" s="415"/>
      <c r="Q1054" s="419"/>
    </row>
    <row r="1055" spans="1:17" s="417" customFormat="1" x14ac:dyDescent="0.25">
      <c r="A1055" s="416"/>
      <c r="C1055" s="418"/>
      <c r="D1055" s="415"/>
      <c r="E1055" s="415"/>
      <c r="F1055" s="415"/>
      <c r="G1055" s="415"/>
      <c r="H1055" s="415"/>
      <c r="I1055" s="415"/>
      <c r="J1055" s="415"/>
      <c r="K1055" s="415"/>
      <c r="L1055" s="415"/>
      <c r="M1055" s="415"/>
      <c r="N1055" s="415"/>
      <c r="Q1055" s="419"/>
    </row>
    <row r="1056" spans="1:17" s="417" customFormat="1" x14ac:dyDescent="0.25">
      <c r="A1056" s="416"/>
      <c r="C1056" s="418"/>
      <c r="D1056" s="415"/>
      <c r="E1056" s="415"/>
      <c r="F1056" s="415"/>
      <c r="G1056" s="415"/>
      <c r="H1056" s="415"/>
      <c r="I1056" s="415"/>
      <c r="J1056" s="415"/>
      <c r="K1056" s="415"/>
      <c r="L1056" s="415"/>
      <c r="M1056" s="415"/>
      <c r="N1056" s="415"/>
      <c r="Q1056" s="419"/>
    </row>
    <row r="1057" spans="1:17" s="417" customFormat="1" x14ac:dyDescent="0.25">
      <c r="A1057" s="416"/>
      <c r="C1057" s="418"/>
      <c r="D1057" s="415"/>
      <c r="E1057" s="415"/>
      <c r="F1057" s="415"/>
      <c r="G1057" s="415"/>
      <c r="H1057" s="415"/>
      <c r="I1057" s="415"/>
      <c r="J1057" s="415"/>
      <c r="K1057" s="415"/>
      <c r="L1057" s="415"/>
      <c r="M1057" s="415"/>
      <c r="N1057" s="415"/>
      <c r="Q1057" s="419"/>
    </row>
    <row r="1058" spans="1:17" s="417" customFormat="1" x14ac:dyDescent="0.25">
      <c r="A1058" s="416"/>
      <c r="C1058" s="418"/>
      <c r="D1058" s="415"/>
      <c r="E1058" s="415"/>
      <c r="F1058" s="415"/>
      <c r="G1058" s="415"/>
      <c r="H1058" s="415"/>
      <c r="I1058" s="415"/>
      <c r="J1058" s="415"/>
      <c r="K1058" s="415"/>
      <c r="L1058" s="415"/>
      <c r="M1058" s="415"/>
      <c r="N1058" s="415"/>
      <c r="Q1058" s="419"/>
    </row>
    <row r="1059" spans="1:17" s="417" customFormat="1" x14ac:dyDescent="0.25">
      <c r="A1059" s="416"/>
      <c r="C1059" s="418"/>
      <c r="D1059" s="415"/>
      <c r="E1059" s="415"/>
      <c r="F1059" s="415"/>
      <c r="G1059" s="415"/>
      <c r="H1059" s="415"/>
      <c r="I1059" s="415"/>
      <c r="J1059" s="415"/>
      <c r="K1059" s="415"/>
      <c r="L1059" s="415"/>
      <c r="M1059" s="415"/>
      <c r="N1059" s="415"/>
      <c r="Q1059" s="419"/>
    </row>
    <row r="1060" spans="1:17" s="417" customFormat="1" x14ac:dyDescent="0.25">
      <c r="A1060" s="416"/>
      <c r="C1060" s="418"/>
      <c r="D1060" s="415"/>
      <c r="E1060" s="415"/>
      <c r="F1060" s="415"/>
      <c r="G1060" s="415"/>
      <c r="H1060" s="415"/>
      <c r="I1060" s="415"/>
      <c r="J1060" s="415"/>
      <c r="K1060" s="415"/>
      <c r="L1060" s="415"/>
      <c r="M1060" s="415"/>
      <c r="N1060" s="415"/>
      <c r="Q1060" s="419"/>
    </row>
    <row r="1061" spans="1:17" s="417" customFormat="1" x14ac:dyDescent="0.25">
      <c r="A1061" s="416"/>
      <c r="C1061" s="418"/>
      <c r="D1061" s="415"/>
      <c r="E1061" s="415"/>
      <c r="F1061" s="415"/>
      <c r="G1061" s="415"/>
      <c r="H1061" s="415"/>
      <c r="I1061" s="415"/>
      <c r="J1061" s="415"/>
      <c r="K1061" s="415"/>
      <c r="L1061" s="415"/>
      <c r="M1061" s="415"/>
      <c r="N1061" s="415"/>
      <c r="Q1061" s="419"/>
    </row>
    <row r="1062" spans="1:17" s="417" customFormat="1" x14ac:dyDescent="0.25">
      <c r="A1062" s="416"/>
      <c r="C1062" s="418"/>
      <c r="D1062" s="415"/>
      <c r="E1062" s="415"/>
      <c r="F1062" s="415"/>
      <c r="G1062" s="415"/>
      <c r="H1062" s="415"/>
      <c r="I1062" s="415"/>
      <c r="J1062" s="415"/>
      <c r="K1062" s="415"/>
      <c r="L1062" s="415"/>
      <c r="M1062" s="415"/>
      <c r="N1062" s="415"/>
      <c r="Q1062" s="419"/>
    </row>
    <row r="1063" spans="1:17" s="417" customFormat="1" x14ac:dyDescent="0.25">
      <c r="A1063" s="416"/>
      <c r="C1063" s="418"/>
      <c r="D1063" s="415"/>
      <c r="E1063" s="415"/>
      <c r="F1063" s="415"/>
      <c r="G1063" s="415"/>
      <c r="H1063" s="415"/>
      <c r="I1063" s="415"/>
      <c r="J1063" s="415"/>
      <c r="K1063" s="415"/>
      <c r="L1063" s="415"/>
      <c r="M1063" s="415"/>
      <c r="N1063" s="415"/>
      <c r="Q1063" s="419"/>
    </row>
    <row r="1064" spans="1:17" s="417" customFormat="1" x14ac:dyDescent="0.25">
      <c r="A1064" s="416"/>
      <c r="C1064" s="418"/>
      <c r="D1064" s="415"/>
      <c r="E1064" s="415"/>
      <c r="F1064" s="415"/>
      <c r="G1064" s="415"/>
      <c r="H1064" s="415"/>
      <c r="I1064" s="415"/>
      <c r="J1064" s="415"/>
      <c r="K1064" s="415"/>
      <c r="L1064" s="415"/>
      <c r="M1064" s="415"/>
      <c r="N1064" s="415"/>
      <c r="Q1064" s="419"/>
    </row>
    <row r="1065" spans="1:17" s="417" customFormat="1" x14ac:dyDescent="0.25">
      <c r="A1065" s="416"/>
      <c r="C1065" s="418"/>
      <c r="D1065" s="415"/>
      <c r="E1065" s="415"/>
      <c r="F1065" s="415"/>
      <c r="G1065" s="415"/>
      <c r="H1065" s="415"/>
      <c r="I1065" s="415"/>
      <c r="J1065" s="415"/>
      <c r="K1065" s="415"/>
      <c r="L1065" s="415"/>
      <c r="M1065" s="415"/>
      <c r="N1065" s="415"/>
      <c r="Q1065" s="419"/>
    </row>
    <row r="1066" spans="1:17" s="417" customFormat="1" x14ac:dyDescent="0.25">
      <c r="A1066" s="416"/>
      <c r="C1066" s="418"/>
      <c r="D1066" s="415"/>
      <c r="E1066" s="415"/>
      <c r="F1066" s="415"/>
      <c r="G1066" s="415"/>
      <c r="H1066" s="415"/>
      <c r="I1066" s="415"/>
      <c r="J1066" s="415"/>
      <c r="K1066" s="415"/>
      <c r="L1066" s="415"/>
      <c r="M1066" s="415"/>
      <c r="N1066" s="415"/>
      <c r="Q1066" s="419"/>
    </row>
    <row r="1067" spans="1:17" s="417" customFormat="1" x14ac:dyDescent="0.25">
      <c r="A1067" s="416"/>
      <c r="C1067" s="418"/>
      <c r="D1067" s="415"/>
      <c r="E1067" s="415"/>
      <c r="F1067" s="415"/>
      <c r="G1067" s="415"/>
      <c r="H1067" s="415"/>
      <c r="I1067" s="415"/>
      <c r="J1067" s="415"/>
      <c r="K1067" s="415"/>
      <c r="L1067" s="415"/>
      <c r="M1067" s="415"/>
      <c r="N1067" s="415"/>
      <c r="Q1067" s="419"/>
    </row>
    <row r="1068" spans="1:17" s="417" customFormat="1" x14ac:dyDescent="0.25">
      <c r="A1068" s="416"/>
      <c r="C1068" s="418"/>
      <c r="D1068" s="415"/>
      <c r="E1068" s="415"/>
      <c r="F1068" s="415"/>
      <c r="G1068" s="415"/>
      <c r="H1068" s="415"/>
      <c r="I1068" s="415"/>
      <c r="J1068" s="415"/>
      <c r="K1068" s="415"/>
      <c r="L1068" s="415"/>
      <c r="M1068" s="415"/>
      <c r="N1068" s="415"/>
      <c r="Q1068" s="419"/>
    </row>
    <row r="1069" spans="1:17" s="417" customFormat="1" x14ac:dyDescent="0.25">
      <c r="A1069" s="416"/>
      <c r="C1069" s="418"/>
      <c r="D1069" s="415"/>
      <c r="E1069" s="415"/>
      <c r="F1069" s="415"/>
      <c r="G1069" s="415"/>
      <c r="H1069" s="415"/>
      <c r="I1069" s="415"/>
      <c r="J1069" s="415"/>
      <c r="K1069" s="415"/>
      <c r="L1069" s="415"/>
      <c r="M1069" s="415"/>
      <c r="N1069" s="415"/>
      <c r="Q1069" s="419"/>
    </row>
    <row r="1070" spans="1:17" s="417" customFormat="1" x14ac:dyDescent="0.25">
      <c r="A1070" s="416"/>
      <c r="C1070" s="418"/>
      <c r="D1070" s="415"/>
      <c r="E1070" s="415"/>
      <c r="F1070" s="415"/>
      <c r="G1070" s="415"/>
      <c r="H1070" s="415"/>
      <c r="I1070" s="415"/>
      <c r="J1070" s="415"/>
      <c r="K1070" s="415"/>
      <c r="L1070" s="415"/>
      <c r="M1070" s="415"/>
      <c r="N1070" s="415"/>
      <c r="Q1070" s="419"/>
    </row>
    <row r="1071" spans="1:17" s="417" customFormat="1" x14ac:dyDescent="0.25">
      <c r="A1071" s="416"/>
      <c r="C1071" s="418"/>
      <c r="D1071" s="415"/>
      <c r="E1071" s="415"/>
      <c r="F1071" s="415"/>
      <c r="G1071" s="415"/>
      <c r="H1071" s="415"/>
      <c r="I1071" s="415"/>
      <c r="J1071" s="415"/>
      <c r="K1071" s="415"/>
      <c r="L1071" s="415"/>
      <c r="M1071" s="415"/>
      <c r="N1071" s="415"/>
      <c r="Q1071" s="419"/>
    </row>
    <row r="1072" spans="1:17" s="417" customFormat="1" x14ac:dyDescent="0.25">
      <c r="A1072" s="416"/>
      <c r="C1072" s="418"/>
      <c r="D1072" s="415"/>
      <c r="E1072" s="415"/>
      <c r="F1072" s="415"/>
      <c r="G1072" s="415"/>
      <c r="H1072" s="415"/>
      <c r="I1072" s="415"/>
      <c r="J1072" s="415"/>
      <c r="K1072" s="415"/>
      <c r="L1072" s="415"/>
      <c r="M1072" s="415"/>
      <c r="N1072" s="415"/>
      <c r="Q1072" s="419"/>
    </row>
    <row r="1073" spans="1:17" s="417" customFormat="1" x14ac:dyDescent="0.25">
      <c r="A1073" s="416"/>
      <c r="C1073" s="418"/>
      <c r="D1073" s="415"/>
      <c r="E1073" s="415"/>
      <c r="F1073" s="415"/>
      <c r="G1073" s="415"/>
      <c r="H1073" s="415"/>
      <c r="I1073" s="415"/>
      <c r="J1073" s="415"/>
      <c r="K1073" s="415"/>
      <c r="L1073" s="415"/>
      <c r="M1073" s="415"/>
      <c r="N1073" s="415"/>
      <c r="Q1073" s="419"/>
    </row>
    <row r="1074" spans="1:17" s="417" customFormat="1" x14ac:dyDescent="0.25">
      <c r="A1074" s="416"/>
      <c r="C1074" s="418"/>
      <c r="D1074" s="415"/>
      <c r="E1074" s="415"/>
      <c r="F1074" s="415"/>
      <c r="G1074" s="415"/>
      <c r="H1074" s="415"/>
      <c r="I1074" s="415"/>
      <c r="J1074" s="415"/>
      <c r="K1074" s="415"/>
      <c r="L1074" s="415"/>
      <c r="M1074" s="415"/>
      <c r="N1074" s="415"/>
      <c r="Q1074" s="419"/>
    </row>
    <row r="1075" spans="1:17" s="417" customFormat="1" x14ac:dyDescent="0.25">
      <c r="A1075" s="416"/>
      <c r="C1075" s="418"/>
      <c r="D1075" s="415"/>
      <c r="E1075" s="415"/>
      <c r="F1075" s="415"/>
      <c r="G1075" s="415"/>
      <c r="H1075" s="415"/>
      <c r="I1075" s="415"/>
      <c r="J1075" s="415"/>
      <c r="K1075" s="415"/>
      <c r="L1075" s="415"/>
      <c r="M1075" s="415"/>
      <c r="N1075" s="415"/>
      <c r="Q1075" s="419"/>
    </row>
    <row r="1076" spans="1:17" s="417" customFormat="1" x14ac:dyDescent="0.25">
      <c r="A1076" s="416"/>
      <c r="C1076" s="418"/>
      <c r="D1076" s="415"/>
      <c r="E1076" s="415"/>
      <c r="F1076" s="415"/>
      <c r="G1076" s="415"/>
      <c r="H1076" s="415"/>
      <c r="I1076" s="415"/>
      <c r="J1076" s="415"/>
      <c r="K1076" s="415"/>
      <c r="L1076" s="415"/>
      <c r="M1076" s="415"/>
      <c r="N1076" s="415"/>
      <c r="Q1076" s="419"/>
    </row>
    <row r="1077" spans="1:17" s="417" customFormat="1" x14ac:dyDescent="0.25">
      <c r="A1077" s="416"/>
      <c r="C1077" s="418"/>
      <c r="D1077" s="415"/>
      <c r="E1077" s="415"/>
      <c r="F1077" s="415"/>
      <c r="G1077" s="415"/>
      <c r="H1077" s="415"/>
      <c r="I1077" s="415"/>
      <c r="J1077" s="415"/>
      <c r="K1077" s="415"/>
      <c r="L1077" s="415"/>
      <c r="M1077" s="415"/>
      <c r="N1077" s="415"/>
      <c r="Q1077" s="419"/>
    </row>
    <row r="1078" spans="1:17" s="417" customFormat="1" x14ac:dyDescent="0.25">
      <c r="A1078" s="416"/>
      <c r="C1078" s="418"/>
      <c r="D1078" s="415"/>
      <c r="E1078" s="415"/>
      <c r="F1078" s="415"/>
      <c r="G1078" s="415"/>
      <c r="H1078" s="415"/>
      <c r="I1078" s="415"/>
      <c r="J1078" s="415"/>
      <c r="K1078" s="415"/>
      <c r="L1078" s="415"/>
      <c r="M1078" s="415"/>
      <c r="N1078" s="415"/>
      <c r="Q1078" s="419"/>
    </row>
    <row r="1079" spans="1:17" s="417" customFormat="1" x14ac:dyDescent="0.25">
      <c r="A1079" s="416"/>
      <c r="C1079" s="418"/>
      <c r="D1079" s="415"/>
      <c r="E1079" s="415"/>
      <c r="F1079" s="415"/>
      <c r="G1079" s="415"/>
      <c r="H1079" s="415"/>
      <c r="I1079" s="415"/>
      <c r="J1079" s="415"/>
      <c r="K1079" s="415"/>
      <c r="L1079" s="415"/>
      <c r="M1079" s="415"/>
      <c r="N1079" s="415"/>
      <c r="Q1079" s="419"/>
    </row>
    <row r="1080" spans="1:17" s="417" customFormat="1" x14ac:dyDescent="0.25">
      <c r="A1080" s="416"/>
      <c r="C1080" s="418"/>
      <c r="D1080" s="415"/>
      <c r="E1080" s="415"/>
      <c r="F1080" s="415"/>
      <c r="G1080" s="415"/>
      <c r="H1080" s="415"/>
      <c r="I1080" s="415"/>
      <c r="J1080" s="415"/>
      <c r="K1080" s="415"/>
      <c r="L1080" s="415"/>
      <c r="M1080" s="415"/>
      <c r="N1080" s="415"/>
      <c r="Q1080" s="419"/>
    </row>
    <row r="1081" spans="1:17" s="417" customFormat="1" x14ac:dyDescent="0.25">
      <c r="A1081" s="416"/>
      <c r="C1081" s="418"/>
      <c r="D1081" s="415"/>
      <c r="E1081" s="415"/>
      <c r="F1081" s="415"/>
      <c r="G1081" s="415"/>
      <c r="H1081" s="415"/>
      <c r="I1081" s="415"/>
      <c r="J1081" s="415"/>
      <c r="K1081" s="415"/>
      <c r="L1081" s="415"/>
      <c r="M1081" s="415"/>
      <c r="N1081" s="415"/>
      <c r="Q1081" s="419"/>
    </row>
    <row r="1082" spans="1:17" s="417" customFormat="1" x14ac:dyDescent="0.25">
      <c r="A1082" s="416"/>
      <c r="C1082" s="418"/>
      <c r="D1082" s="415"/>
      <c r="E1082" s="415"/>
      <c r="F1082" s="415"/>
      <c r="G1082" s="415"/>
      <c r="H1082" s="415"/>
      <c r="I1082" s="415"/>
      <c r="J1082" s="415"/>
      <c r="K1082" s="415"/>
      <c r="L1082" s="415"/>
      <c r="M1082" s="415"/>
      <c r="N1082" s="415"/>
      <c r="Q1082" s="419"/>
    </row>
    <row r="1083" spans="1:17" s="417" customFormat="1" x14ac:dyDescent="0.25">
      <c r="A1083" s="416"/>
      <c r="C1083" s="418"/>
      <c r="D1083" s="415"/>
      <c r="E1083" s="415"/>
      <c r="F1083" s="415"/>
      <c r="G1083" s="415"/>
      <c r="H1083" s="415"/>
      <c r="I1083" s="415"/>
      <c r="J1083" s="415"/>
      <c r="K1083" s="415"/>
      <c r="L1083" s="415"/>
      <c r="M1083" s="415"/>
      <c r="N1083" s="415"/>
      <c r="Q1083" s="419"/>
    </row>
    <row r="1084" spans="1:17" s="417" customFormat="1" x14ac:dyDescent="0.25">
      <c r="A1084" s="416"/>
      <c r="C1084" s="418"/>
      <c r="D1084" s="415"/>
      <c r="E1084" s="415"/>
      <c r="F1084" s="415"/>
      <c r="G1084" s="415"/>
      <c r="H1084" s="415"/>
      <c r="I1084" s="415"/>
      <c r="J1084" s="415"/>
      <c r="K1084" s="415"/>
      <c r="L1084" s="415"/>
      <c r="M1084" s="415"/>
      <c r="N1084" s="415"/>
      <c r="Q1084" s="419"/>
    </row>
    <row r="1085" spans="1:17" s="417" customFormat="1" x14ac:dyDescent="0.25">
      <c r="A1085" s="416"/>
      <c r="C1085" s="418"/>
      <c r="D1085" s="415"/>
      <c r="E1085" s="415"/>
      <c r="F1085" s="415"/>
      <c r="G1085" s="415"/>
      <c r="H1085" s="415"/>
      <c r="I1085" s="415"/>
      <c r="J1085" s="415"/>
      <c r="K1085" s="415"/>
      <c r="L1085" s="415"/>
      <c r="M1085" s="415"/>
      <c r="N1085" s="415"/>
      <c r="Q1085" s="419"/>
    </row>
    <row r="1086" spans="1:17" s="417" customFormat="1" x14ac:dyDescent="0.25">
      <c r="A1086" s="416"/>
      <c r="C1086" s="418"/>
      <c r="D1086" s="415"/>
      <c r="E1086" s="415"/>
      <c r="F1086" s="415"/>
      <c r="G1086" s="415"/>
      <c r="H1086" s="415"/>
      <c r="I1086" s="415"/>
      <c r="J1086" s="415"/>
      <c r="K1086" s="415"/>
      <c r="L1086" s="415"/>
      <c r="M1086" s="415"/>
      <c r="N1086" s="415"/>
      <c r="Q1086" s="419"/>
    </row>
    <row r="1087" spans="1:17" s="417" customFormat="1" x14ac:dyDescent="0.25">
      <c r="A1087" s="416"/>
      <c r="C1087" s="418"/>
      <c r="D1087" s="415"/>
      <c r="E1087" s="415"/>
      <c r="F1087" s="415"/>
      <c r="G1087" s="415"/>
      <c r="H1087" s="415"/>
      <c r="I1087" s="415"/>
      <c r="J1087" s="415"/>
      <c r="K1087" s="415"/>
      <c r="L1087" s="415"/>
      <c r="M1087" s="415"/>
      <c r="N1087" s="415"/>
      <c r="Q1087" s="419"/>
    </row>
    <row r="1088" spans="1:17" s="417" customFormat="1" x14ac:dyDescent="0.25">
      <c r="A1088" s="416"/>
      <c r="C1088" s="418"/>
      <c r="D1088" s="415"/>
      <c r="E1088" s="415"/>
      <c r="F1088" s="415"/>
      <c r="G1088" s="415"/>
      <c r="H1088" s="415"/>
      <c r="I1088" s="415"/>
      <c r="J1088" s="415"/>
      <c r="K1088" s="415"/>
      <c r="L1088" s="415"/>
      <c r="M1088" s="415"/>
      <c r="N1088" s="415"/>
      <c r="Q1088" s="419"/>
    </row>
    <row r="1089" spans="1:17" s="417" customFormat="1" x14ac:dyDescent="0.25">
      <c r="A1089" s="416"/>
      <c r="C1089" s="418"/>
      <c r="D1089" s="415"/>
      <c r="E1089" s="415"/>
      <c r="F1089" s="415"/>
      <c r="G1089" s="415"/>
      <c r="H1089" s="415"/>
      <c r="I1089" s="415"/>
      <c r="J1089" s="415"/>
      <c r="K1089" s="415"/>
      <c r="L1089" s="415"/>
      <c r="M1089" s="415"/>
      <c r="N1089" s="415"/>
      <c r="Q1089" s="419"/>
    </row>
    <row r="1090" spans="1:17" s="417" customFormat="1" x14ac:dyDescent="0.25">
      <c r="A1090" s="416"/>
      <c r="C1090" s="418"/>
      <c r="D1090" s="415"/>
      <c r="E1090" s="415"/>
      <c r="F1090" s="415"/>
      <c r="G1090" s="415"/>
      <c r="H1090" s="415"/>
      <c r="I1090" s="415"/>
      <c r="J1090" s="415"/>
      <c r="K1090" s="415"/>
      <c r="L1090" s="415"/>
      <c r="M1090" s="415"/>
      <c r="N1090" s="415"/>
      <c r="Q1090" s="419"/>
    </row>
    <row r="1091" spans="1:17" s="417" customFormat="1" x14ac:dyDescent="0.25">
      <c r="A1091" s="416"/>
      <c r="C1091" s="418"/>
      <c r="D1091" s="415"/>
      <c r="E1091" s="415"/>
      <c r="F1091" s="415"/>
      <c r="G1091" s="415"/>
      <c r="H1091" s="415"/>
      <c r="I1091" s="415"/>
      <c r="J1091" s="415"/>
      <c r="K1091" s="415"/>
      <c r="L1091" s="415"/>
      <c r="M1091" s="415"/>
      <c r="N1091" s="415"/>
      <c r="Q1091" s="419"/>
    </row>
    <row r="1092" spans="1:17" s="417" customFormat="1" x14ac:dyDescent="0.25">
      <c r="A1092" s="416"/>
      <c r="C1092" s="418"/>
      <c r="D1092" s="415"/>
      <c r="E1092" s="415"/>
      <c r="F1092" s="415"/>
      <c r="G1092" s="415"/>
      <c r="H1092" s="415"/>
      <c r="I1092" s="415"/>
      <c r="J1092" s="415"/>
      <c r="K1092" s="415"/>
      <c r="L1092" s="415"/>
      <c r="M1092" s="415"/>
      <c r="N1092" s="415"/>
      <c r="Q1092" s="419"/>
    </row>
    <row r="1093" spans="1:17" s="417" customFormat="1" x14ac:dyDescent="0.25">
      <c r="A1093" s="416"/>
      <c r="C1093" s="418"/>
      <c r="D1093" s="415"/>
      <c r="E1093" s="415"/>
      <c r="F1093" s="415"/>
      <c r="G1093" s="415"/>
      <c r="H1093" s="415"/>
      <c r="I1093" s="415"/>
      <c r="J1093" s="415"/>
      <c r="K1093" s="415"/>
      <c r="L1093" s="415"/>
      <c r="M1093" s="415"/>
      <c r="N1093" s="415"/>
      <c r="Q1093" s="419"/>
    </row>
    <row r="1094" spans="1:17" s="417" customFormat="1" x14ac:dyDescent="0.25">
      <c r="A1094" s="416"/>
      <c r="C1094" s="418"/>
      <c r="D1094" s="415"/>
      <c r="E1094" s="415"/>
      <c r="F1094" s="415"/>
      <c r="G1094" s="415"/>
      <c r="H1094" s="415"/>
      <c r="I1094" s="415"/>
      <c r="J1094" s="415"/>
      <c r="K1094" s="415"/>
      <c r="L1094" s="415"/>
      <c r="M1094" s="415"/>
      <c r="N1094" s="415"/>
      <c r="Q1094" s="419"/>
    </row>
    <row r="1095" spans="1:17" s="417" customFormat="1" x14ac:dyDescent="0.25">
      <c r="A1095" s="416"/>
      <c r="C1095" s="418"/>
      <c r="D1095" s="415"/>
      <c r="E1095" s="415"/>
      <c r="F1095" s="415"/>
      <c r="G1095" s="415"/>
      <c r="H1095" s="415"/>
      <c r="I1095" s="415"/>
      <c r="J1095" s="415"/>
      <c r="K1095" s="415"/>
      <c r="L1095" s="415"/>
      <c r="M1095" s="415"/>
      <c r="N1095" s="415"/>
      <c r="Q1095" s="419"/>
    </row>
    <row r="1096" spans="1:17" s="417" customFormat="1" x14ac:dyDescent="0.25">
      <c r="A1096" s="416"/>
      <c r="C1096" s="418"/>
      <c r="D1096" s="415"/>
      <c r="E1096" s="415"/>
      <c r="F1096" s="415"/>
      <c r="G1096" s="415"/>
      <c r="H1096" s="415"/>
      <c r="I1096" s="415"/>
      <c r="J1096" s="415"/>
      <c r="K1096" s="415"/>
      <c r="L1096" s="415"/>
      <c r="M1096" s="415"/>
      <c r="N1096" s="415"/>
      <c r="Q1096" s="419"/>
    </row>
    <row r="1097" spans="1:17" s="417" customFormat="1" x14ac:dyDescent="0.25">
      <c r="A1097" s="416"/>
      <c r="C1097" s="418"/>
      <c r="D1097" s="415"/>
      <c r="E1097" s="415"/>
      <c r="F1097" s="415"/>
      <c r="G1097" s="415"/>
      <c r="H1097" s="415"/>
      <c r="I1097" s="415"/>
      <c r="J1097" s="415"/>
      <c r="K1097" s="415"/>
      <c r="L1097" s="415"/>
      <c r="M1097" s="415"/>
      <c r="N1097" s="415"/>
      <c r="Q1097" s="419"/>
    </row>
    <row r="1098" spans="1:17" s="417" customFormat="1" x14ac:dyDescent="0.25">
      <c r="A1098" s="416"/>
      <c r="C1098" s="418"/>
      <c r="D1098" s="415"/>
      <c r="E1098" s="415"/>
      <c r="F1098" s="415"/>
      <c r="G1098" s="415"/>
      <c r="H1098" s="415"/>
      <c r="I1098" s="415"/>
      <c r="J1098" s="415"/>
      <c r="K1098" s="415"/>
      <c r="L1098" s="415"/>
      <c r="M1098" s="415"/>
      <c r="N1098" s="415"/>
      <c r="Q1098" s="419"/>
    </row>
    <row r="1099" spans="1:17" s="417" customFormat="1" x14ac:dyDescent="0.25">
      <c r="A1099" s="416"/>
      <c r="C1099" s="418"/>
      <c r="D1099" s="415"/>
      <c r="E1099" s="415"/>
      <c r="F1099" s="415"/>
      <c r="G1099" s="415"/>
      <c r="H1099" s="415"/>
      <c r="I1099" s="415"/>
      <c r="J1099" s="415"/>
      <c r="K1099" s="415"/>
      <c r="L1099" s="415"/>
      <c r="M1099" s="415"/>
      <c r="N1099" s="415"/>
      <c r="Q1099" s="419"/>
    </row>
    <row r="1100" spans="1:17" s="417" customFormat="1" x14ac:dyDescent="0.25">
      <c r="A1100" s="416"/>
      <c r="C1100" s="418"/>
      <c r="D1100" s="415"/>
      <c r="E1100" s="415"/>
      <c r="F1100" s="415"/>
      <c r="G1100" s="415"/>
      <c r="H1100" s="415"/>
      <c r="I1100" s="415"/>
      <c r="J1100" s="415"/>
      <c r="K1100" s="415"/>
      <c r="L1100" s="415"/>
      <c r="M1100" s="415"/>
      <c r="N1100" s="415"/>
      <c r="Q1100" s="419"/>
    </row>
    <row r="1101" spans="1:17" s="417" customFormat="1" x14ac:dyDescent="0.25">
      <c r="A1101" s="416"/>
      <c r="C1101" s="418"/>
      <c r="D1101" s="415"/>
      <c r="E1101" s="415"/>
      <c r="F1101" s="415"/>
      <c r="G1101" s="415"/>
      <c r="H1101" s="415"/>
      <c r="I1101" s="415"/>
      <c r="J1101" s="415"/>
      <c r="K1101" s="415"/>
      <c r="L1101" s="415"/>
      <c r="M1101" s="415"/>
      <c r="N1101" s="415"/>
      <c r="Q1101" s="419"/>
    </row>
    <row r="1102" spans="1:17" s="417" customFormat="1" x14ac:dyDescent="0.25">
      <c r="A1102" s="416"/>
      <c r="C1102" s="418"/>
      <c r="D1102" s="415"/>
      <c r="E1102" s="415"/>
      <c r="F1102" s="415"/>
      <c r="G1102" s="415"/>
      <c r="H1102" s="415"/>
      <c r="I1102" s="415"/>
      <c r="J1102" s="415"/>
      <c r="K1102" s="415"/>
      <c r="L1102" s="415"/>
      <c r="M1102" s="415"/>
      <c r="N1102" s="415"/>
      <c r="Q1102" s="419"/>
    </row>
    <row r="1103" spans="1:17" s="417" customFormat="1" x14ac:dyDescent="0.25">
      <c r="A1103" s="416"/>
      <c r="C1103" s="418"/>
      <c r="D1103" s="415"/>
      <c r="E1103" s="415"/>
      <c r="F1103" s="415"/>
      <c r="G1103" s="415"/>
      <c r="H1103" s="415"/>
      <c r="I1103" s="415"/>
      <c r="J1103" s="415"/>
      <c r="K1103" s="415"/>
      <c r="L1103" s="415"/>
      <c r="M1103" s="415"/>
      <c r="N1103" s="415"/>
      <c r="Q1103" s="419"/>
    </row>
    <row r="1104" spans="1:17" s="417" customFormat="1" x14ac:dyDescent="0.25">
      <c r="A1104" s="416"/>
      <c r="C1104" s="418"/>
      <c r="D1104" s="415"/>
      <c r="E1104" s="415"/>
      <c r="F1104" s="415"/>
      <c r="G1104" s="415"/>
      <c r="H1104" s="415"/>
      <c r="I1104" s="415"/>
      <c r="J1104" s="415"/>
      <c r="K1104" s="415"/>
      <c r="L1104" s="415"/>
      <c r="M1104" s="415"/>
      <c r="N1104" s="415"/>
      <c r="Q1104" s="419"/>
    </row>
    <row r="1105" spans="1:17" s="417" customFormat="1" x14ac:dyDescent="0.25">
      <c r="A1105" s="416"/>
      <c r="C1105" s="418"/>
      <c r="D1105" s="415"/>
      <c r="E1105" s="415"/>
      <c r="F1105" s="415"/>
      <c r="G1105" s="415"/>
      <c r="H1105" s="415"/>
      <c r="I1105" s="415"/>
      <c r="J1105" s="415"/>
      <c r="K1105" s="415"/>
      <c r="L1105" s="415"/>
      <c r="M1105" s="415"/>
      <c r="N1105" s="415"/>
      <c r="Q1105" s="419"/>
    </row>
    <row r="1106" spans="1:17" s="417" customFormat="1" x14ac:dyDescent="0.25">
      <c r="A1106" s="416"/>
      <c r="C1106" s="418"/>
      <c r="D1106" s="415"/>
      <c r="E1106" s="415"/>
      <c r="F1106" s="415"/>
      <c r="G1106" s="415"/>
      <c r="H1106" s="415"/>
      <c r="I1106" s="415"/>
      <c r="J1106" s="415"/>
      <c r="K1106" s="415"/>
      <c r="L1106" s="415"/>
      <c r="M1106" s="415"/>
      <c r="N1106" s="415"/>
      <c r="Q1106" s="419"/>
    </row>
    <row r="1107" spans="1:17" s="417" customFormat="1" x14ac:dyDescent="0.25">
      <c r="A1107" s="416"/>
      <c r="C1107" s="418"/>
      <c r="D1107" s="415"/>
      <c r="E1107" s="415"/>
      <c r="F1107" s="415"/>
      <c r="G1107" s="415"/>
      <c r="H1107" s="415"/>
      <c r="I1107" s="415"/>
      <c r="J1107" s="415"/>
      <c r="K1107" s="415"/>
      <c r="L1107" s="415"/>
      <c r="M1107" s="415"/>
      <c r="N1107" s="415"/>
      <c r="Q1107" s="419"/>
    </row>
    <row r="1108" spans="1:17" s="417" customFormat="1" x14ac:dyDescent="0.25">
      <c r="A1108" s="416"/>
      <c r="C1108" s="418"/>
      <c r="D1108" s="415"/>
      <c r="E1108" s="415"/>
      <c r="F1108" s="415"/>
      <c r="G1108" s="415"/>
      <c r="H1108" s="415"/>
      <c r="I1108" s="415"/>
      <c r="J1108" s="415"/>
      <c r="K1108" s="415"/>
      <c r="L1108" s="415"/>
      <c r="M1108" s="415"/>
      <c r="N1108" s="415"/>
      <c r="Q1108" s="419"/>
    </row>
    <row r="1109" spans="1:17" s="417" customFormat="1" x14ac:dyDescent="0.25">
      <c r="A1109" s="416"/>
      <c r="C1109" s="418"/>
      <c r="D1109" s="415"/>
      <c r="E1109" s="415"/>
      <c r="F1109" s="415"/>
      <c r="G1109" s="415"/>
      <c r="H1109" s="415"/>
      <c r="I1109" s="415"/>
      <c r="J1109" s="415"/>
      <c r="K1109" s="415"/>
      <c r="L1109" s="415"/>
      <c r="M1109" s="415"/>
      <c r="N1109" s="415"/>
      <c r="Q1109" s="419"/>
    </row>
    <row r="1110" spans="1:17" s="417" customFormat="1" x14ac:dyDescent="0.25">
      <c r="A1110" s="416"/>
      <c r="C1110" s="418"/>
      <c r="D1110" s="415"/>
      <c r="E1110" s="415"/>
      <c r="F1110" s="415"/>
      <c r="G1110" s="415"/>
      <c r="H1110" s="415"/>
      <c r="I1110" s="415"/>
      <c r="J1110" s="415"/>
      <c r="K1110" s="415"/>
      <c r="L1110" s="415"/>
      <c r="M1110" s="415"/>
      <c r="N1110" s="415"/>
      <c r="Q1110" s="419"/>
    </row>
    <row r="1111" spans="1:17" s="417" customFormat="1" x14ac:dyDescent="0.25">
      <c r="A1111" s="416"/>
      <c r="C1111" s="418"/>
      <c r="D1111" s="415"/>
      <c r="E1111" s="415"/>
      <c r="F1111" s="415"/>
      <c r="G1111" s="415"/>
      <c r="H1111" s="415"/>
      <c r="I1111" s="415"/>
      <c r="J1111" s="415"/>
      <c r="K1111" s="415"/>
      <c r="L1111" s="415"/>
      <c r="M1111" s="415"/>
      <c r="N1111" s="415"/>
      <c r="Q1111" s="419"/>
    </row>
    <row r="1112" spans="1:17" s="417" customFormat="1" x14ac:dyDescent="0.25">
      <c r="A1112" s="416"/>
      <c r="C1112" s="418"/>
      <c r="D1112" s="415"/>
      <c r="E1112" s="415"/>
      <c r="F1112" s="415"/>
      <c r="G1112" s="415"/>
      <c r="H1112" s="415"/>
      <c r="I1112" s="415"/>
      <c r="J1112" s="415"/>
      <c r="K1112" s="415"/>
      <c r="L1112" s="415"/>
      <c r="M1112" s="415"/>
      <c r="N1112" s="415"/>
      <c r="Q1112" s="419"/>
    </row>
    <row r="1113" spans="1:17" s="417" customFormat="1" x14ac:dyDescent="0.25">
      <c r="A1113" s="416"/>
      <c r="C1113" s="418"/>
      <c r="D1113" s="415"/>
      <c r="E1113" s="415"/>
      <c r="F1113" s="415"/>
      <c r="G1113" s="415"/>
      <c r="H1113" s="415"/>
      <c r="I1113" s="415"/>
      <c r="J1113" s="415"/>
      <c r="K1113" s="415"/>
      <c r="L1113" s="415"/>
      <c r="M1113" s="415"/>
      <c r="N1113" s="415"/>
      <c r="Q1113" s="419"/>
    </row>
    <row r="1114" spans="1:17" s="417" customFormat="1" x14ac:dyDescent="0.25">
      <c r="A1114" s="416"/>
      <c r="C1114" s="418"/>
      <c r="D1114" s="415"/>
      <c r="E1114" s="415"/>
      <c r="F1114" s="415"/>
      <c r="G1114" s="415"/>
      <c r="H1114" s="415"/>
      <c r="I1114" s="415"/>
      <c r="J1114" s="415"/>
      <c r="K1114" s="415"/>
      <c r="L1114" s="415"/>
      <c r="M1114" s="415"/>
      <c r="N1114" s="415"/>
      <c r="Q1114" s="419"/>
    </row>
    <row r="1115" spans="1:17" s="417" customFormat="1" x14ac:dyDescent="0.25">
      <c r="A1115" s="416"/>
      <c r="C1115" s="418"/>
      <c r="D1115" s="415"/>
      <c r="E1115" s="415"/>
      <c r="F1115" s="415"/>
      <c r="G1115" s="415"/>
      <c r="H1115" s="415"/>
      <c r="I1115" s="415"/>
      <c r="J1115" s="415"/>
      <c r="K1115" s="415"/>
      <c r="L1115" s="415"/>
      <c r="M1115" s="415"/>
      <c r="N1115" s="415"/>
      <c r="Q1115" s="419"/>
    </row>
    <row r="1116" spans="1:17" s="417" customFormat="1" x14ac:dyDescent="0.25">
      <c r="A1116" s="416"/>
      <c r="C1116" s="418"/>
      <c r="D1116" s="415"/>
      <c r="E1116" s="415"/>
      <c r="F1116" s="415"/>
      <c r="G1116" s="415"/>
      <c r="H1116" s="415"/>
      <c r="I1116" s="415"/>
      <c r="J1116" s="415"/>
      <c r="K1116" s="415"/>
      <c r="L1116" s="415"/>
      <c r="M1116" s="415"/>
      <c r="N1116" s="415"/>
      <c r="Q1116" s="419"/>
    </row>
    <row r="1117" spans="1:17" s="417" customFormat="1" x14ac:dyDescent="0.25">
      <c r="A1117" s="416"/>
      <c r="C1117" s="418"/>
      <c r="D1117" s="415"/>
      <c r="E1117" s="415"/>
      <c r="F1117" s="415"/>
      <c r="G1117" s="415"/>
      <c r="H1117" s="415"/>
      <c r="I1117" s="415"/>
      <c r="J1117" s="415"/>
      <c r="K1117" s="415"/>
      <c r="L1117" s="415"/>
      <c r="M1117" s="415"/>
      <c r="N1117" s="415"/>
      <c r="Q1117" s="419"/>
    </row>
    <row r="1118" spans="1:17" s="417" customFormat="1" x14ac:dyDescent="0.25">
      <c r="A1118" s="416"/>
      <c r="C1118" s="418"/>
      <c r="D1118" s="415"/>
      <c r="E1118" s="415"/>
      <c r="F1118" s="415"/>
      <c r="G1118" s="415"/>
      <c r="H1118" s="415"/>
      <c r="I1118" s="415"/>
      <c r="J1118" s="415"/>
      <c r="K1118" s="415"/>
      <c r="L1118" s="415"/>
      <c r="M1118" s="415"/>
      <c r="N1118" s="415"/>
      <c r="Q1118" s="419"/>
    </row>
    <row r="1119" spans="1:17" s="417" customFormat="1" x14ac:dyDescent="0.25">
      <c r="A1119" s="416"/>
      <c r="C1119" s="418"/>
      <c r="D1119" s="415"/>
      <c r="E1119" s="415"/>
      <c r="F1119" s="415"/>
      <c r="G1119" s="415"/>
      <c r="H1119" s="415"/>
      <c r="I1119" s="415"/>
      <c r="J1119" s="415"/>
      <c r="K1119" s="415"/>
      <c r="L1119" s="415"/>
      <c r="M1119" s="415"/>
      <c r="N1119" s="415"/>
      <c r="Q1119" s="419"/>
    </row>
    <row r="1120" spans="1:17" s="417" customFormat="1" x14ac:dyDescent="0.25">
      <c r="A1120" s="416"/>
      <c r="C1120" s="418"/>
      <c r="D1120" s="415"/>
      <c r="E1120" s="415"/>
      <c r="F1120" s="415"/>
      <c r="G1120" s="415"/>
      <c r="H1120" s="415"/>
      <c r="I1120" s="415"/>
      <c r="J1120" s="415"/>
      <c r="K1120" s="415"/>
      <c r="L1120" s="415"/>
      <c r="M1120" s="415"/>
      <c r="N1120" s="415"/>
      <c r="Q1120" s="419"/>
    </row>
    <row r="1121" spans="1:17" s="417" customFormat="1" x14ac:dyDescent="0.25">
      <c r="A1121" s="416"/>
      <c r="C1121" s="418"/>
      <c r="D1121" s="415"/>
      <c r="E1121" s="415"/>
      <c r="F1121" s="415"/>
      <c r="G1121" s="415"/>
      <c r="H1121" s="415"/>
      <c r="I1121" s="415"/>
      <c r="J1121" s="415"/>
      <c r="K1121" s="415"/>
      <c r="L1121" s="415"/>
      <c r="M1121" s="415"/>
      <c r="N1121" s="415"/>
      <c r="Q1121" s="419"/>
    </row>
    <row r="1122" spans="1:17" s="417" customFormat="1" x14ac:dyDescent="0.25">
      <c r="A1122" s="416"/>
      <c r="C1122" s="418"/>
      <c r="D1122" s="415"/>
      <c r="E1122" s="415"/>
      <c r="F1122" s="415"/>
      <c r="G1122" s="415"/>
      <c r="H1122" s="415"/>
      <c r="I1122" s="415"/>
      <c r="J1122" s="415"/>
      <c r="K1122" s="415"/>
      <c r="L1122" s="415"/>
      <c r="M1122" s="415"/>
      <c r="N1122" s="415"/>
      <c r="Q1122" s="419"/>
    </row>
    <row r="1123" spans="1:17" s="417" customFormat="1" x14ac:dyDescent="0.25">
      <c r="A1123" s="416"/>
      <c r="C1123" s="418"/>
      <c r="D1123" s="415"/>
      <c r="E1123" s="415"/>
      <c r="F1123" s="415"/>
      <c r="G1123" s="415"/>
      <c r="H1123" s="415"/>
      <c r="I1123" s="415"/>
      <c r="J1123" s="415"/>
      <c r="K1123" s="415"/>
      <c r="L1123" s="415"/>
      <c r="M1123" s="415"/>
      <c r="N1123" s="415"/>
      <c r="Q1123" s="419"/>
    </row>
    <row r="1124" spans="1:17" s="417" customFormat="1" x14ac:dyDescent="0.25">
      <c r="A1124" s="416"/>
      <c r="C1124" s="418"/>
      <c r="D1124" s="415"/>
      <c r="E1124" s="415"/>
      <c r="F1124" s="415"/>
      <c r="G1124" s="415"/>
      <c r="H1124" s="415"/>
      <c r="I1124" s="415"/>
      <c r="J1124" s="415"/>
      <c r="K1124" s="415"/>
      <c r="L1124" s="415"/>
      <c r="M1124" s="415"/>
      <c r="N1124" s="415"/>
      <c r="Q1124" s="419"/>
    </row>
    <row r="1125" spans="1:17" s="417" customFormat="1" x14ac:dyDescent="0.25">
      <c r="A1125" s="416"/>
      <c r="C1125" s="418"/>
      <c r="D1125" s="415"/>
      <c r="E1125" s="415"/>
      <c r="F1125" s="415"/>
      <c r="G1125" s="415"/>
      <c r="H1125" s="415"/>
      <c r="I1125" s="415"/>
      <c r="J1125" s="415"/>
      <c r="K1125" s="415"/>
      <c r="L1125" s="415"/>
      <c r="M1125" s="415"/>
      <c r="N1125" s="415"/>
      <c r="Q1125" s="419"/>
    </row>
    <row r="1126" spans="1:17" s="417" customFormat="1" x14ac:dyDescent="0.25">
      <c r="A1126" s="416"/>
      <c r="C1126" s="418"/>
      <c r="D1126" s="415"/>
      <c r="E1126" s="415"/>
      <c r="F1126" s="415"/>
      <c r="G1126" s="415"/>
      <c r="H1126" s="415"/>
      <c r="I1126" s="415"/>
      <c r="J1126" s="415"/>
      <c r="K1126" s="415"/>
      <c r="L1126" s="415"/>
      <c r="M1126" s="415"/>
      <c r="N1126" s="415"/>
      <c r="Q1126" s="419"/>
    </row>
    <row r="1127" spans="1:17" s="417" customFormat="1" x14ac:dyDescent="0.25">
      <c r="A1127" s="416"/>
      <c r="C1127" s="418"/>
      <c r="D1127" s="415"/>
      <c r="E1127" s="415"/>
      <c r="F1127" s="415"/>
      <c r="G1127" s="415"/>
      <c r="H1127" s="415"/>
      <c r="I1127" s="415"/>
      <c r="J1127" s="415"/>
      <c r="K1127" s="415"/>
      <c r="L1127" s="415"/>
      <c r="M1127" s="415"/>
      <c r="N1127" s="415"/>
      <c r="Q1127" s="419"/>
    </row>
    <row r="1128" spans="1:17" s="417" customFormat="1" x14ac:dyDescent="0.25">
      <c r="A1128" s="416"/>
      <c r="C1128" s="418"/>
      <c r="D1128" s="415"/>
      <c r="E1128" s="415"/>
      <c r="F1128" s="415"/>
      <c r="G1128" s="415"/>
      <c r="H1128" s="415"/>
      <c r="I1128" s="415"/>
      <c r="J1128" s="415"/>
      <c r="K1128" s="415"/>
      <c r="L1128" s="415"/>
      <c r="M1128" s="415"/>
      <c r="N1128" s="415"/>
      <c r="Q1128" s="419"/>
    </row>
    <row r="1129" spans="1:17" s="417" customFormat="1" x14ac:dyDescent="0.25">
      <c r="A1129" s="416"/>
      <c r="C1129" s="418"/>
      <c r="D1129" s="415"/>
      <c r="E1129" s="415"/>
      <c r="F1129" s="415"/>
      <c r="G1129" s="415"/>
      <c r="H1129" s="415"/>
      <c r="I1129" s="415"/>
      <c r="J1129" s="415"/>
      <c r="K1129" s="415"/>
      <c r="L1129" s="415"/>
      <c r="M1129" s="415"/>
      <c r="N1129" s="415"/>
      <c r="Q1129" s="419"/>
    </row>
    <row r="1130" spans="1:17" s="417" customFormat="1" x14ac:dyDescent="0.25">
      <c r="A1130" s="416"/>
      <c r="C1130" s="418"/>
      <c r="D1130" s="415"/>
      <c r="E1130" s="415"/>
      <c r="F1130" s="415"/>
      <c r="G1130" s="415"/>
      <c r="H1130" s="415"/>
      <c r="I1130" s="415"/>
      <c r="J1130" s="415"/>
      <c r="K1130" s="415"/>
      <c r="L1130" s="415"/>
      <c r="M1130" s="415"/>
      <c r="N1130" s="415"/>
      <c r="Q1130" s="419"/>
    </row>
    <row r="1131" spans="1:17" s="417" customFormat="1" x14ac:dyDescent="0.25">
      <c r="A1131" s="416"/>
      <c r="C1131" s="418"/>
      <c r="D1131" s="415"/>
      <c r="E1131" s="415"/>
      <c r="F1131" s="415"/>
      <c r="G1131" s="415"/>
      <c r="H1131" s="415"/>
      <c r="I1131" s="415"/>
      <c r="J1131" s="415"/>
      <c r="K1131" s="415"/>
      <c r="L1131" s="415"/>
      <c r="M1131" s="415"/>
      <c r="N1131" s="415"/>
      <c r="Q1131" s="419"/>
    </row>
    <row r="1132" spans="1:17" s="417" customFormat="1" x14ac:dyDescent="0.25">
      <c r="A1132" s="416"/>
      <c r="C1132" s="418"/>
      <c r="D1132" s="415"/>
      <c r="E1132" s="415"/>
      <c r="F1132" s="415"/>
      <c r="G1132" s="415"/>
      <c r="H1132" s="415"/>
      <c r="I1132" s="415"/>
      <c r="J1132" s="415"/>
      <c r="K1132" s="415"/>
      <c r="L1132" s="415"/>
      <c r="M1132" s="415"/>
      <c r="N1132" s="415"/>
      <c r="Q1132" s="419"/>
    </row>
    <row r="1133" spans="1:17" s="417" customFormat="1" x14ac:dyDescent="0.25">
      <c r="A1133" s="416"/>
      <c r="C1133" s="418"/>
      <c r="D1133" s="415"/>
      <c r="E1133" s="415"/>
      <c r="F1133" s="415"/>
      <c r="G1133" s="415"/>
      <c r="H1133" s="415"/>
      <c r="I1133" s="415"/>
      <c r="J1133" s="415"/>
      <c r="K1133" s="415"/>
      <c r="L1133" s="415"/>
      <c r="M1133" s="415"/>
      <c r="N1133" s="415"/>
      <c r="Q1133" s="419"/>
    </row>
    <row r="1134" spans="1:17" s="417" customFormat="1" x14ac:dyDescent="0.25">
      <c r="A1134" s="416"/>
      <c r="C1134" s="418"/>
      <c r="D1134" s="415"/>
      <c r="E1134" s="415"/>
      <c r="F1134" s="415"/>
      <c r="G1134" s="415"/>
      <c r="H1134" s="415"/>
      <c r="I1134" s="415"/>
      <c r="J1134" s="415"/>
      <c r="K1134" s="415"/>
      <c r="L1134" s="415"/>
      <c r="M1134" s="415"/>
      <c r="N1134" s="415"/>
      <c r="Q1134" s="419"/>
    </row>
    <row r="1135" spans="1:17" s="417" customFormat="1" x14ac:dyDescent="0.25">
      <c r="A1135" s="416"/>
      <c r="C1135" s="418"/>
      <c r="D1135" s="415"/>
      <c r="E1135" s="415"/>
      <c r="F1135" s="415"/>
      <c r="G1135" s="415"/>
      <c r="H1135" s="415"/>
      <c r="I1135" s="415"/>
      <c r="J1135" s="415"/>
      <c r="K1135" s="415"/>
      <c r="L1135" s="415"/>
      <c r="M1135" s="415"/>
      <c r="N1135" s="415"/>
      <c r="Q1135" s="419"/>
    </row>
    <row r="1136" spans="1:17" s="417" customFormat="1" x14ac:dyDescent="0.25">
      <c r="A1136" s="416"/>
      <c r="C1136" s="418"/>
      <c r="D1136" s="415"/>
      <c r="E1136" s="415"/>
      <c r="F1136" s="415"/>
      <c r="G1136" s="415"/>
      <c r="H1136" s="415"/>
      <c r="I1136" s="415"/>
      <c r="J1136" s="415"/>
      <c r="K1136" s="415"/>
      <c r="L1136" s="415"/>
      <c r="M1136" s="415"/>
      <c r="N1136" s="415"/>
      <c r="Q1136" s="419"/>
    </row>
    <row r="1137" spans="1:17" s="417" customFormat="1" x14ac:dyDescent="0.25">
      <c r="A1137" s="416"/>
      <c r="C1137" s="418"/>
      <c r="D1137" s="415"/>
      <c r="E1137" s="415"/>
      <c r="F1137" s="415"/>
      <c r="G1137" s="415"/>
      <c r="H1137" s="415"/>
      <c r="I1137" s="415"/>
      <c r="J1137" s="415"/>
      <c r="K1137" s="415"/>
      <c r="L1137" s="415"/>
      <c r="M1137" s="415"/>
      <c r="N1137" s="415"/>
      <c r="Q1137" s="419"/>
    </row>
    <row r="1138" spans="1:17" s="417" customFormat="1" x14ac:dyDescent="0.25">
      <c r="A1138" s="416"/>
      <c r="C1138" s="418"/>
      <c r="D1138" s="415"/>
      <c r="E1138" s="415"/>
      <c r="F1138" s="415"/>
      <c r="G1138" s="415"/>
      <c r="H1138" s="415"/>
      <c r="I1138" s="415"/>
      <c r="J1138" s="415"/>
      <c r="K1138" s="415"/>
      <c r="L1138" s="415"/>
      <c r="M1138" s="415"/>
      <c r="N1138" s="415"/>
      <c r="Q1138" s="419"/>
    </row>
    <row r="1139" spans="1:17" s="417" customFormat="1" x14ac:dyDescent="0.25">
      <c r="A1139" s="416"/>
      <c r="C1139" s="418"/>
      <c r="D1139" s="415"/>
      <c r="E1139" s="415"/>
      <c r="F1139" s="415"/>
      <c r="G1139" s="415"/>
      <c r="H1139" s="415"/>
      <c r="I1139" s="415"/>
      <c r="J1139" s="415"/>
      <c r="K1139" s="415"/>
      <c r="L1139" s="415"/>
      <c r="M1139" s="415"/>
      <c r="N1139" s="415"/>
      <c r="Q1139" s="419"/>
    </row>
    <row r="1140" spans="1:17" s="417" customFormat="1" x14ac:dyDescent="0.25">
      <c r="A1140" s="416"/>
      <c r="C1140" s="418"/>
      <c r="D1140" s="415"/>
      <c r="E1140" s="415"/>
      <c r="F1140" s="415"/>
      <c r="G1140" s="415"/>
      <c r="H1140" s="415"/>
      <c r="I1140" s="415"/>
      <c r="J1140" s="415"/>
      <c r="K1140" s="415"/>
      <c r="L1140" s="415"/>
      <c r="M1140" s="415"/>
      <c r="N1140" s="415"/>
      <c r="Q1140" s="419"/>
    </row>
    <row r="1141" spans="1:17" s="417" customFormat="1" x14ac:dyDescent="0.25">
      <c r="A1141" s="416"/>
      <c r="C1141" s="418"/>
      <c r="D1141" s="415"/>
      <c r="E1141" s="415"/>
      <c r="F1141" s="415"/>
      <c r="G1141" s="415"/>
      <c r="H1141" s="415"/>
      <c r="I1141" s="415"/>
      <c r="J1141" s="415"/>
      <c r="K1141" s="415"/>
      <c r="L1141" s="415"/>
      <c r="M1141" s="415"/>
      <c r="N1141" s="415"/>
      <c r="Q1141" s="419"/>
    </row>
    <row r="1142" spans="1:17" s="417" customFormat="1" x14ac:dyDescent="0.25">
      <c r="A1142" s="416"/>
      <c r="C1142" s="418"/>
      <c r="D1142" s="415"/>
      <c r="E1142" s="415"/>
      <c r="F1142" s="415"/>
      <c r="G1142" s="415"/>
      <c r="H1142" s="415"/>
      <c r="I1142" s="415"/>
      <c r="J1142" s="415"/>
      <c r="K1142" s="415"/>
      <c r="L1142" s="415"/>
      <c r="M1142" s="415"/>
      <c r="N1142" s="415"/>
      <c r="Q1142" s="419"/>
    </row>
    <row r="1143" spans="1:17" s="417" customFormat="1" x14ac:dyDescent="0.25">
      <c r="A1143" s="416"/>
      <c r="C1143" s="418"/>
      <c r="D1143" s="415"/>
      <c r="E1143" s="415"/>
      <c r="F1143" s="415"/>
      <c r="G1143" s="415"/>
      <c r="H1143" s="415"/>
      <c r="I1143" s="415"/>
      <c r="J1143" s="415"/>
      <c r="K1143" s="415"/>
      <c r="L1143" s="415"/>
      <c r="M1143" s="415"/>
      <c r="N1143" s="415"/>
      <c r="Q1143" s="419"/>
    </row>
    <row r="1144" spans="1:17" s="417" customFormat="1" x14ac:dyDescent="0.25">
      <c r="A1144" s="416"/>
      <c r="C1144" s="418"/>
      <c r="D1144" s="415"/>
      <c r="E1144" s="415"/>
      <c r="F1144" s="415"/>
      <c r="G1144" s="415"/>
      <c r="H1144" s="415"/>
      <c r="I1144" s="415"/>
      <c r="J1144" s="415"/>
      <c r="K1144" s="415"/>
      <c r="L1144" s="415"/>
      <c r="M1144" s="415"/>
      <c r="N1144" s="415"/>
      <c r="Q1144" s="419"/>
    </row>
    <row r="1145" spans="1:17" s="417" customFormat="1" x14ac:dyDescent="0.25">
      <c r="A1145" s="416"/>
      <c r="C1145" s="418"/>
      <c r="D1145" s="415"/>
      <c r="E1145" s="415"/>
      <c r="F1145" s="415"/>
      <c r="G1145" s="415"/>
      <c r="H1145" s="415"/>
      <c r="I1145" s="415"/>
      <c r="J1145" s="415"/>
      <c r="K1145" s="415"/>
      <c r="L1145" s="415"/>
      <c r="M1145" s="415"/>
      <c r="N1145" s="415"/>
      <c r="Q1145" s="419"/>
    </row>
    <row r="1146" spans="1:17" s="417" customFormat="1" x14ac:dyDescent="0.25">
      <c r="A1146" s="416"/>
      <c r="C1146" s="418"/>
      <c r="D1146" s="415"/>
      <c r="E1146" s="415"/>
      <c r="F1146" s="415"/>
      <c r="G1146" s="415"/>
      <c r="H1146" s="415"/>
      <c r="I1146" s="415"/>
      <c r="J1146" s="415"/>
      <c r="K1146" s="415"/>
      <c r="L1146" s="415"/>
      <c r="M1146" s="415"/>
      <c r="N1146" s="415"/>
      <c r="Q1146" s="419"/>
    </row>
    <row r="1147" spans="1:17" s="417" customFormat="1" x14ac:dyDescent="0.25">
      <c r="A1147" s="416"/>
      <c r="C1147" s="418"/>
      <c r="D1147" s="415"/>
      <c r="E1147" s="415"/>
      <c r="F1147" s="415"/>
      <c r="G1147" s="415"/>
      <c r="H1147" s="415"/>
      <c r="I1147" s="415"/>
      <c r="J1147" s="415"/>
      <c r="K1147" s="415"/>
      <c r="L1147" s="415"/>
      <c r="M1147" s="415"/>
      <c r="N1147" s="415"/>
      <c r="Q1147" s="419"/>
    </row>
    <row r="1148" spans="1:17" s="417" customFormat="1" x14ac:dyDescent="0.25">
      <c r="A1148" s="416"/>
      <c r="C1148" s="418"/>
      <c r="D1148" s="415"/>
      <c r="E1148" s="415"/>
      <c r="F1148" s="415"/>
      <c r="G1148" s="415"/>
      <c r="H1148" s="415"/>
      <c r="I1148" s="415"/>
      <c r="J1148" s="415"/>
      <c r="K1148" s="415"/>
      <c r="L1148" s="415"/>
      <c r="M1148" s="415"/>
      <c r="N1148" s="415"/>
      <c r="Q1148" s="419"/>
    </row>
    <row r="1149" spans="1:17" s="417" customFormat="1" x14ac:dyDescent="0.25">
      <c r="A1149" s="416"/>
      <c r="C1149" s="418"/>
      <c r="D1149" s="415"/>
      <c r="E1149" s="415"/>
      <c r="F1149" s="415"/>
      <c r="G1149" s="415"/>
      <c r="H1149" s="415"/>
      <c r="I1149" s="415"/>
      <c r="J1149" s="415"/>
      <c r="K1149" s="415"/>
      <c r="L1149" s="415"/>
      <c r="M1149" s="415"/>
      <c r="N1149" s="415"/>
      <c r="Q1149" s="419"/>
    </row>
    <row r="1150" spans="1:17" s="417" customFormat="1" x14ac:dyDescent="0.25">
      <c r="A1150" s="416"/>
      <c r="C1150" s="418"/>
      <c r="D1150" s="415"/>
      <c r="E1150" s="415"/>
      <c r="F1150" s="415"/>
      <c r="G1150" s="415"/>
      <c r="H1150" s="415"/>
      <c r="I1150" s="415"/>
      <c r="J1150" s="415"/>
      <c r="K1150" s="415"/>
      <c r="L1150" s="415"/>
      <c r="M1150" s="415"/>
      <c r="N1150" s="415"/>
      <c r="Q1150" s="419"/>
    </row>
    <row r="1151" spans="1:17" s="417" customFormat="1" x14ac:dyDescent="0.25">
      <c r="A1151" s="416"/>
      <c r="C1151" s="418"/>
      <c r="D1151" s="415"/>
      <c r="E1151" s="415"/>
      <c r="F1151" s="415"/>
      <c r="G1151" s="415"/>
      <c r="H1151" s="415"/>
      <c r="I1151" s="415"/>
      <c r="J1151" s="415"/>
      <c r="K1151" s="415"/>
      <c r="L1151" s="415"/>
      <c r="M1151" s="415"/>
      <c r="N1151" s="415"/>
      <c r="Q1151" s="419"/>
    </row>
    <row r="1152" spans="1:17" s="417" customFormat="1" x14ac:dyDescent="0.25">
      <c r="A1152" s="416"/>
      <c r="C1152" s="418"/>
      <c r="D1152" s="415"/>
      <c r="E1152" s="415"/>
      <c r="F1152" s="415"/>
      <c r="G1152" s="415"/>
      <c r="H1152" s="415"/>
      <c r="I1152" s="415"/>
      <c r="J1152" s="415"/>
      <c r="K1152" s="415"/>
      <c r="L1152" s="415"/>
      <c r="M1152" s="415"/>
      <c r="N1152" s="415"/>
      <c r="Q1152" s="419"/>
    </row>
    <row r="1153" spans="1:17" s="417" customFormat="1" x14ac:dyDescent="0.25">
      <c r="A1153" s="416"/>
      <c r="C1153" s="418"/>
      <c r="D1153" s="415"/>
      <c r="E1153" s="415"/>
      <c r="F1153" s="415"/>
      <c r="G1153" s="415"/>
      <c r="H1153" s="415"/>
      <c r="I1153" s="415"/>
      <c r="J1153" s="415"/>
      <c r="K1153" s="415"/>
      <c r="L1153" s="415"/>
      <c r="M1153" s="415"/>
      <c r="N1153" s="415"/>
      <c r="Q1153" s="419"/>
    </row>
    <row r="1154" spans="1:17" s="417" customFormat="1" x14ac:dyDescent="0.25">
      <c r="A1154" s="416"/>
      <c r="C1154" s="418"/>
      <c r="D1154" s="415"/>
      <c r="E1154" s="415"/>
      <c r="F1154" s="415"/>
      <c r="G1154" s="415"/>
      <c r="H1154" s="415"/>
      <c r="I1154" s="415"/>
      <c r="J1154" s="415"/>
      <c r="K1154" s="415"/>
      <c r="L1154" s="415"/>
      <c r="M1154" s="415"/>
      <c r="N1154" s="415"/>
      <c r="Q1154" s="419"/>
    </row>
    <row r="1155" spans="1:17" s="417" customFormat="1" x14ac:dyDescent="0.25">
      <c r="A1155" s="416"/>
      <c r="C1155" s="418"/>
      <c r="D1155" s="415"/>
      <c r="E1155" s="415"/>
      <c r="F1155" s="415"/>
      <c r="G1155" s="415"/>
      <c r="H1155" s="415"/>
      <c r="I1155" s="415"/>
      <c r="J1155" s="415"/>
      <c r="K1155" s="415"/>
      <c r="L1155" s="415"/>
      <c r="M1155" s="415"/>
      <c r="N1155" s="415"/>
      <c r="Q1155" s="419"/>
    </row>
    <row r="1156" spans="1:17" s="417" customFormat="1" x14ac:dyDescent="0.25">
      <c r="A1156" s="416"/>
      <c r="C1156" s="418"/>
      <c r="D1156" s="415"/>
      <c r="E1156" s="415"/>
      <c r="F1156" s="415"/>
      <c r="G1156" s="415"/>
      <c r="H1156" s="415"/>
      <c r="I1156" s="415"/>
      <c r="J1156" s="415"/>
      <c r="K1156" s="415"/>
      <c r="L1156" s="415"/>
      <c r="M1156" s="415"/>
      <c r="N1156" s="415"/>
      <c r="Q1156" s="419"/>
    </row>
    <row r="1157" spans="1:17" s="417" customFormat="1" x14ac:dyDescent="0.25">
      <c r="A1157" s="416"/>
      <c r="C1157" s="418"/>
      <c r="D1157" s="415"/>
      <c r="E1157" s="415"/>
      <c r="F1157" s="415"/>
      <c r="G1157" s="415"/>
      <c r="H1157" s="415"/>
      <c r="I1157" s="415"/>
      <c r="J1157" s="415"/>
      <c r="K1157" s="415"/>
      <c r="L1157" s="415"/>
      <c r="M1157" s="415"/>
      <c r="N1157" s="415"/>
      <c r="Q1157" s="419"/>
    </row>
    <row r="1158" spans="1:17" s="417" customFormat="1" x14ac:dyDescent="0.25">
      <c r="A1158" s="416"/>
      <c r="C1158" s="418"/>
      <c r="D1158" s="415"/>
      <c r="E1158" s="415"/>
      <c r="F1158" s="415"/>
      <c r="G1158" s="415"/>
      <c r="H1158" s="415"/>
      <c r="I1158" s="415"/>
      <c r="J1158" s="415"/>
      <c r="K1158" s="415"/>
      <c r="L1158" s="415"/>
      <c r="M1158" s="415"/>
      <c r="N1158" s="415"/>
      <c r="Q1158" s="419"/>
    </row>
    <row r="1159" spans="1:17" s="417" customFormat="1" x14ac:dyDescent="0.25">
      <c r="A1159" s="416"/>
      <c r="C1159" s="418"/>
      <c r="D1159" s="415"/>
      <c r="E1159" s="415"/>
      <c r="F1159" s="415"/>
      <c r="G1159" s="415"/>
      <c r="H1159" s="415"/>
      <c r="I1159" s="415"/>
      <c r="J1159" s="415"/>
      <c r="K1159" s="415"/>
      <c r="L1159" s="415"/>
      <c r="M1159" s="415"/>
      <c r="N1159" s="415"/>
      <c r="Q1159" s="419"/>
    </row>
    <row r="1160" spans="1:17" s="417" customFormat="1" x14ac:dyDescent="0.25">
      <c r="A1160" s="416"/>
      <c r="C1160" s="418"/>
      <c r="D1160" s="415"/>
      <c r="E1160" s="415"/>
      <c r="F1160" s="415"/>
      <c r="G1160" s="415"/>
      <c r="H1160" s="415"/>
      <c r="I1160" s="415"/>
      <c r="J1160" s="415"/>
      <c r="K1160" s="415"/>
      <c r="L1160" s="415"/>
      <c r="M1160" s="415"/>
      <c r="N1160" s="415"/>
      <c r="Q1160" s="419"/>
    </row>
    <row r="1161" spans="1:17" s="417" customFormat="1" x14ac:dyDescent="0.25">
      <c r="A1161" s="416"/>
      <c r="C1161" s="418"/>
      <c r="D1161" s="415"/>
      <c r="E1161" s="415"/>
      <c r="F1161" s="415"/>
      <c r="G1161" s="415"/>
      <c r="H1161" s="415"/>
      <c r="I1161" s="415"/>
      <c r="J1161" s="415"/>
      <c r="K1161" s="415"/>
      <c r="L1161" s="415"/>
      <c r="M1161" s="415"/>
      <c r="N1161" s="415"/>
      <c r="Q1161" s="419"/>
    </row>
    <row r="1162" spans="1:17" s="417" customFormat="1" x14ac:dyDescent="0.25">
      <c r="A1162" s="416"/>
      <c r="C1162" s="418"/>
      <c r="D1162" s="415"/>
      <c r="E1162" s="415"/>
      <c r="F1162" s="415"/>
      <c r="G1162" s="415"/>
      <c r="H1162" s="415"/>
      <c r="I1162" s="415"/>
      <c r="J1162" s="415"/>
      <c r="K1162" s="415"/>
      <c r="L1162" s="415"/>
      <c r="M1162" s="415"/>
      <c r="N1162" s="415"/>
      <c r="Q1162" s="419"/>
    </row>
    <row r="1163" spans="1:17" s="417" customFormat="1" x14ac:dyDescent="0.25">
      <c r="A1163" s="416"/>
      <c r="C1163" s="418"/>
      <c r="D1163" s="415"/>
      <c r="E1163" s="415"/>
      <c r="F1163" s="415"/>
      <c r="G1163" s="415"/>
      <c r="H1163" s="415"/>
      <c r="I1163" s="415"/>
      <c r="J1163" s="415"/>
      <c r="K1163" s="415"/>
      <c r="L1163" s="415"/>
      <c r="M1163" s="415"/>
      <c r="N1163" s="415"/>
      <c r="Q1163" s="419"/>
    </row>
    <row r="1164" spans="1:17" s="417" customFormat="1" x14ac:dyDescent="0.25">
      <c r="A1164" s="416"/>
      <c r="C1164" s="418"/>
      <c r="D1164" s="415"/>
      <c r="E1164" s="415"/>
      <c r="F1164" s="415"/>
      <c r="G1164" s="415"/>
      <c r="H1164" s="415"/>
      <c r="I1164" s="415"/>
      <c r="J1164" s="415"/>
      <c r="K1164" s="415"/>
      <c r="L1164" s="415"/>
      <c r="M1164" s="415"/>
      <c r="N1164" s="415"/>
      <c r="Q1164" s="419"/>
    </row>
    <row r="1165" spans="1:17" s="417" customFormat="1" x14ac:dyDescent="0.25">
      <c r="A1165" s="416"/>
      <c r="C1165" s="418"/>
      <c r="D1165" s="415"/>
      <c r="E1165" s="415"/>
      <c r="F1165" s="415"/>
      <c r="G1165" s="415"/>
      <c r="H1165" s="415"/>
      <c r="I1165" s="415"/>
      <c r="J1165" s="415"/>
      <c r="K1165" s="415"/>
      <c r="L1165" s="415"/>
      <c r="M1165" s="415"/>
      <c r="N1165" s="415"/>
      <c r="Q1165" s="419"/>
    </row>
    <row r="1166" spans="1:17" s="417" customFormat="1" x14ac:dyDescent="0.25">
      <c r="A1166" s="416"/>
      <c r="C1166" s="418"/>
      <c r="D1166" s="415"/>
      <c r="E1166" s="415"/>
      <c r="F1166" s="415"/>
      <c r="G1166" s="415"/>
      <c r="H1166" s="415"/>
      <c r="I1166" s="415"/>
      <c r="J1166" s="415"/>
      <c r="K1166" s="415"/>
      <c r="L1166" s="415"/>
      <c r="M1166" s="415"/>
      <c r="N1166" s="415"/>
      <c r="Q1166" s="419"/>
    </row>
    <row r="1167" spans="1:17" s="417" customFormat="1" x14ac:dyDescent="0.25">
      <c r="A1167" s="416"/>
      <c r="C1167" s="418"/>
      <c r="D1167" s="415"/>
      <c r="E1167" s="415"/>
      <c r="F1167" s="415"/>
      <c r="G1167" s="415"/>
      <c r="H1167" s="415"/>
      <c r="I1167" s="415"/>
      <c r="J1167" s="415"/>
      <c r="K1167" s="415"/>
      <c r="L1167" s="415"/>
      <c r="M1167" s="415"/>
      <c r="N1167" s="415"/>
      <c r="Q1167" s="419"/>
    </row>
    <row r="1168" spans="1:17" s="417" customFormat="1" x14ac:dyDescent="0.25">
      <c r="A1168" s="416"/>
      <c r="C1168" s="418"/>
      <c r="D1168" s="415"/>
      <c r="E1168" s="415"/>
      <c r="F1168" s="415"/>
      <c r="G1168" s="415"/>
      <c r="H1168" s="415"/>
      <c r="I1168" s="415"/>
      <c r="J1168" s="415"/>
      <c r="K1168" s="415"/>
      <c r="L1168" s="415"/>
      <c r="M1168" s="415"/>
      <c r="N1168" s="415"/>
      <c r="Q1168" s="419"/>
    </row>
    <row r="1169" spans="1:17" s="417" customFormat="1" x14ac:dyDescent="0.25">
      <c r="A1169" s="416"/>
      <c r="C1169" s="418"/>
      <c r="D1169" s="415"/>
      <c r="E1169" s="415"/>
      <c r="F1169" s="415"/>
      <c r="G1169" s="415"/>
      <c r="H1169" s="415"/>
      <c r="I1169" s="415"/>
      <c r="J1169" s="415"/>
      <c r="K1169" s="415"/>
      <c r="L1169" s="415"/>
      <c r="M1169" s="415"/>
      <c r="N1169" s="415"/>
      <c r="Q1169" s="419"/>
    </row>
    <row r="1170" spans="1:17" s="417" customFormat="1" x14ac:dyDescent="0.25">
      <c r="A1170" s="416"/>
      <c r="C1170" s="418"/>
      <c r="D1170" s="415"/>
      <c r="E1170" s="415"/>
      <c r="F1170" s="415"/>
      <c r="G1170" s="415"/>
      <c r="H1170" s="415"/>
      <c r="I1170" s="415"/>
      <c r="J1170" s="415"/>
      <c r="K1170" s="415"/>
      <c r="L1170" s="415"/>
      <c r="M1170" s="415"/>
      <c r="N1170" s="415"/>
      <c r="Q1170" s="419"/>
    </row>
    <row r="1171" spans="1:17" s="417" customFormat="1" x14ac:dyDescent="0.25">
      <c r="A1171" s="416"/>
      <c r="C1171" s="418"/>
      <c r="D1171" s="415"/>
      <c r="E1171" s="415"/>
      <c r="F1171" s="415"/>
      <c r="G1171" s="415"/>
      <c r="H1171" s="415"/>
      <c r="I1171" s="415"/>
      <c r="J1171" s="415"/>
      <c r="K1171" s="415"/>
      <c r="L1171" s="415"/>
      <c r="M1171" s="415"/>
      <c r="N1171" s="415"/>
      <c r="Q1171" s="419"/>
    </row>
    <row r="1172" spans="1:17" s="417" customFormat="1" x14ac:dyDescent="0.25">
      <c r="A1172" s="416"/>
      <c r="C1172" s="418"/>
      <c r="D1172" s="415"/>
      <c r="E1172" s="415"/>
      <c r="F1172" s="415"/>
      <c r="G1172" s="415"/>
      <c r="H1172" s="415"/>
      <c r="I1172" s="415"/>
      <c r="J1172" s="415"/>
      <c r="K1172" s="415"/>
      <c r="L1172" s="415"/>
      <c r="M1172" s="415"/>
      <c r="N1172" s="415"/>
      <c r="Q1172" s="419"/>
    </row>
    <row r="1173" spans="1:17" s="417" customFormat="1" x14ac:dyDescent="0.25">
      <c r="A1173" s="416"/>
      <c r="C1173" s="418"/>
      <c r="D1173" s="415"/>
      <c r="E1173" s="415"/>
      <c r="F1173" s="415"/>
      <c r="G1173" s="415"/>
      <c r="H1173" s="415"/>
      <c r="I1173" s="415"/>
      <c r="J1173" s="415"/>
      <c r="K1173" s="415"/>
      <c r="L1173" s="415"/>
      <c r="M1173" s="415"/>
      <c r="N1173" s="415"/>
      <c r="Q1173" s="419"/>
    </row>
    <row r="1174" spans="1:17" s="417" customFormat="1" x14ac:dyDescent="0.25">
      <c r="A1174" s="416"/>
      <c r="C1174" s="418"/>
      <c r="D1174" s="415"/>
      <c r="E1174" s="415"/>
      <c r="F1174" s="415"/>
      <c r="G1174" s="415"/>
      <c r="H1174" s="415"/>
      <c r="I1174" s="415"/>
      <c r="J1174" s="415"/>
      <c r="K1174" s="415"/>
      <c r="L1174" s="415"/>
      <c r="M1174" s="415"/>
      <c r="N1174" s="415"/>
      <c r="Q1174" s="419"/>
    </row>
    <row r="1175" spans="1:17" s="417" customFormat="1" x14ac:dyDescent="0.25">
      <c r="A1175" s="416"/>
      <c r="C1175" s="418"/>
      <c r="D1175" s="415"/>
      <c r="E1175" s="415"/>
      <c r="F1175" s="415"/>
      <c r="G1175" s="415"/>
      <c r="H1175" s="415"/>
      <c r="I1175" s="415"/>
      <c r="J1175" s="415"/>
      <c r="K1175" s="415"/>
      <c r="L1175" s="415"/>
      <c r="M1175" s="415"/>
      <c r="N1175" s="415"/>
      <c r="Q1175" s="419"/>
    </row>
    <row r="1176" spans="1:17" s="417" customFormat="1" x14ac:dyDescent="0.25">
      <c r="A1176" s="416"/>
      <c r="C1176" s="418"/>
      <c r="D1176" s="415"/>
      <c r="E1176" s="415"/>
      <c r="F1176" s="415"/>
      <c r="G1176" s="415"/>
      <c r="H1176" s="415"/>
      <c r="I1176" s="415"/>
      <c r="J1176" s="415"/>
      <c r="K1176" s="415"/>
      <c r="L1176" s="415"/>
      <c r="M1176" s="415"/>
      <c r="N1176" s="415"/>
      <c r="Q1176" s="419"/>
    </row>
    <row r="1177" spans="1:17" s="417" customFormat="1" x14ac:dyDescent="0.25">
      <c r="A1177" s="416"/>
      <c r="C1177" s="418"/>
      <c r="D1177" s="415"/>
      <c r="E1177" s="415"/>
      <c r="F1177" s="415"/>
      <c r="G1177" s="415"/>
      <c r="H1177" s="415"/>
      <c r="I1177" s="415"/>
      <c r="J1177" s="415"/>
      <c r="K1177" s="415"/>
      <c r="L1177" s="415"/>
      <c r="M1177" s="415"/>
      <c r="N1177" s="415"/>
      <c r="Q1177" s="419"/>
    </row>
    <row r="1178" spans="1:17" s="417" customFormat="1" x14ac:dyDescent="0.25">
      <c r="A1178" s="416"/>
      <c r="C1178" s="418"/>
      <c r="D1178" s="415"/>
      <c r="E1178" s="415"/>
      <c r="F1178" s="415"/>
      <c r="G1178" s="415"/>
      <c r="H1178" s="415"/>
      <c r="I1178" s="415"/>
      <c r="J1178" s="415"/>
      <c r="K1178" s="415"/>
      <c r="L1178" s="415"/>
      <c r="M1178" s="415"/>
      <c r="N1178" s="415"/>
      <c r="Q1178" s="419"/>
    </row>
    <row r="1179" spans="1:17" s="417" customFormat="1" x14ac:dyDescent="0.25">
      <c r="A1179" s="416"/>
      <c r="C1179" s="418"/>
      <c r="D1179" s="415"/>
      <c r="E1179" s="415"/>
      <c r="F1179" s="415"/>
      <c r="G1179" s="415"/>
      <c r="H1179" s="415"/>
      <c r="I1179" s="415"/>
      <c r="J1179" s="415"/>
      <c r="K1179" s="415"/>
      <c r="L1179" s="415"/>
      <c r="M1179" s="415"/>
      <c r="N1179" s="415"/>
      <c r="Q1179" s="419"/>
    </row>
    <row r="1180" spans="1:17" s="417" customFormat="1" x14ac:dyDescent="0.25">
      <c r="A1180" s="416"/>
      <c r="C1180" s="418"/>
      <c r="D1180" s="415"/>
      <c r="E1180" s="415"/>
      <c r="F1180" s="415"/>
      <c r="G1180" s="415"/>
      <c r="H1180" s="415"/>
      <c r="I1180" s="415"/>
      <c r="J1180" s="415"/>
      <c r="K1180" s="415"/>
      <c r="L1180" s="415"/>
      <c r="M1180" s="415"/>
      <c r="N1180" s="415"/>
      <c r="Q1180" s="419"/>
    </row>
    <row r="1181" spans="1:17" s="417" customFormat="1" x14ac:dyDescent="0.25">
      <c r="A1181" s="416"/>
      <c r="C1181" s="418"/>
      <c r="D1181" s="415"/>
      <c r="E1181" s="415"/>
      <c r="F1181" s="415"/>
      <c r="G1181" s="415"/>
      <c r="H1181" s="415"/>
      <c r="I1181" s="415"/>
      <c r="J1181" s="415"/>
      <c r="K1181" s="415"/>
      <c r="L1181" s="415"/>
      <c r="M1181" s="415"/>
      <c r="N1181" s="415"/>
      <c r="Q1181" s="419"/>
    </row>
    <row r="1182" spans="1:17" s="417" customFormat="1" x14ac:dyDescent="0.25">
      <c r="A1182" s="416"/>
      <c r="C1182" s="418"/>
      <c r="D1182" s="415"/>
      <c r="E1182" s="415"/>
      <c r="F1182" s="415"/>
      <c r="G1182" s="415"/>
      <c r="H1182" s="415"/>
      <c r="I1182" s="415"/>
      <c r="J1182" s="415"/>
      <c r="K1182" s="415"/>
      <c r="L1182" s="415"/>
      <c r="M1182" s="415"/>
      <c r="N1182" s="415"/>
      <c r="Q1182" s="419"/>
    </row>
    <row r="1183" spans="1:17" s="417" customFormat="1" x14ac:dyDescent="0.25">
      <c r="A1183" s="416"/>
      <c r="C1183" s="418"/>
      <c r="D1183" s="415"/>
      <c r="E1183" s="415"/>
      <c r="F1183" s="415"/>
      <c r="G1183" s="415"/>
      <c r="H1183" s="415"/>
      <c r="I1183" s="415"/>
      <c r="J1183" s="415"/>
      <c r="K1183" s="415"/>
      <c r="L1183" s="415"/>
      <c r="M1183" s="415"/>
      <c r="N1183" s="415"/>
      <c r="Q1183" s="419"/>
    </row>
    <row r="1184" spans="1:17" s="417" customFormat="1" x14ac:dyDescent="0.25">
      <c r="A1184" s="416"/>
      <c r="C1184" s="418"/>
      <c r="D1184" s="415"/>
      <c r="E1184" s="415"/>
      <c r="F1184" s="415"/>
      <c r="G1184" s="415"/>
      <c r="H1184" s="415"/>
      <c r="I1184" s="415"/>
      <c r="J1184" s="415"/>
      <c r="K1184" s="415"/>
      <c r="L1184" s="415"/>
      <c r="M1184" s="415"/>
      <c r="N1184" s="415"/>
      <c r="Q1184" s="419"/>
    </row>
    <row r="1185" spans="1:17" s="417" customFormat="1" x14ac:dyDescent="0.25">
      <c r="A1185" s="416"/>
      <c r="C1185" s="418"/>
      <c r="D1185" s="415"/>
      <c r="E1185" s="415"/>
      <c r="F1185" s="415"/>
      <c r="G1185" s="415"/>
      <c r="H1185" s="415"/>
      <c r="I1185" s="415"/>
      <c r="J1185" s="415"/>
      <c r="K1185" s="415"/>
      <c r="L1185" s="415"/>
      <c r="M1185" s="415"/>
      <c r="N1185" s="415"/>
      <c r="Q1185" s="419"/>
    </row>
    <row r="1186" spans="1:17" s="417" customFormat="1" x14ac:dyDescent="0.25">
      <c r="A1186" s="416"/>
      <c r="C1186" s="418"/>
      <c r="D1186" s="415"/>
      <c r="E1186" s="415"/>
      <c r="F1186" s="415"/>
      <c r="G1186" s="415"/>
      <c r="H1186" s="415"/>
      <c r="I1186" s="415"/>
      <c r="J1186" s="415"/>
      <c r="K1186" s="415"/>
      <c r="L1186" s="415"/>
      <c r="M1186" s="415"/>
      <c r="N1186" s="415"/>
      <c r="Q1186" s="419"/>
    </row>
    <row r="1187" spans="1:17" s="417" customFormat="1" x14ac:dyDescent="0.25">
      <c r="A1187" s="416"/>
      <c r="C1187" s="418"/>
      <c r="D1187" s="415"/>
      <c r="E1187" s="415"/>
      <c r="F1187" s="415"/>
      <c r="G1187" s="415"/>
      <c r="H1187" s="415"/>
      <c r="I1187" s="415"/>
      <c r="J1187" s="415"/>
      <c r="K1187" s="415"/>
      <c r="L1187" s="415"/>
      <c r="M1187" s="415"/>
      <c r="N1187" s="415"/>
      <c r="Q1187" s="419"/>
    </row>
    <row r="1188" spans="1:17" s="417" customFormat="1" x14ac:dyDescent="0.25">
      <c r="A1188" s="416"/>
      <c r="C1188" s="418"/>
      <c r="D1188" s="415"/>
      <c r="E1188" s="415"/>
      <c r="F1188" s="415"/>
      <c r="G1188" s="415"/>
      <c r="H1188" s="415"/>
      <c r="I1188" s="415"/>
      <c r="J1188" s="415"/>
      <c r="K1188" s="415"/>
      <c r="L1188" s="415"/>
      <c r="M1188" s="415"/>
      <c r="N1188" s="415"/>
      <c r="Q1188" s="419"/>
    </row>
    <row r="1189" spans="1:17" s="417" customFormat="1" x14ac:dyDescent="0.25">
      <c r="A1189" s="416"/>
      <c r="C1189" s="418"/>
      <c r="D1189" s="415"/>
      <c r="E1189" s="415"/>
      <c r="F1189" s="415"/>
      <c r="G1189" s="415"/>
      <c r="H1189" s="415"/>
      <c r="I1189" s="415"/>
      <c r="J1189" s="415"/>
      <c r="K1189" s="415"/>
      <c r="L1189" s="415"/>
      <c r="M1189" s="415"/>
      <c r="N1189" s="415"/>
      <c r="Q1189" s="419"/>
    </row>
    <row r="1190" spans="1:17" s="417" customFormat="1" x14ac:dyDescent="0.25">
      <c r="A1190" s="416"/>
      <c r="C1190" s="418"/>
      <c r="D1190" s="415"/>
      <c r="E1190" s="415"/>
      <c r="F1190" s="415"/>
      <c r="G1190" s="415"/>
      <c r="H1190" s="415"/>
      <c r="I1190" s="415"/>
      <c r="J1190" s="415"/>
      <c r="K1190" s="415"/>
      <c r="L1190" s="415"/>
      <c r="M1190" s="415"/>
      <c r="N1190" s="415"/>
      <c r="Q1190" s="419"/>
    </row>
    <row r="1191" spans="1:17" s="417" customFormat="1" x14ac:dyDescent="0.25">
      <c r="A1191" s="416"/>
      <c r="C1191" s="418"/>
      <c r="D1191" s="415"/>
      <c r="E1191" s="415"/>
      <c r="F1191" s="415"/>
      <c r="G1191" s="415"/>
      <c r="H1191" s="415"/>
      <c r="I1191" s="415"/>
      <c r="J1191" s="415"/>
      <c r="K1191" s="415"/>
      <c r="L1191" s="415"/>
      <c r="M1191" s="415"/>
      <c r="N1191" s="415"/>
      <c r="Q1191" s="419"/>
    </row>
    <row r="1192" spans="1:17" s="417" customFormat="1" x14ac:dyDescent="0.25">
      <c r="A1192" s="416"/>
      <c r="C1192" s="418"/>
      <c r="D1192" s="415"/>
      <c r="E1192" s="415"/>
      <c r="F1192" s="415"/>
      <c r="G1192" s="415"/>
      <c r="H1192" s="415"/>
      <c r="I1192" s="415"/>
      <c r="J1192" s="415"/>
      <c r="K1192" s="415"/>
      <c r="L1192" s="415"/>
      <c r="M1192" s="415"/>
      <c r="N1192" s="415"/>
      <c r="Q1192" s="419"/>
    </row>
    <row r="1193" spans="1:17" s="417" customFormat="1" x14ac:dyDescent="0.25">
      <c r="A1193" s="416"/>
      <c r="C1193" s="418"/>
      <c r="D1193" s="415"/>
      <c r="E1193" s="415"/>
      <c r="F1193" s="415"/>
      <c r="G1193" s="415"/>
      <c r="H1193" s="415"/>
      <c r="I1193" s="415"/>
      <c r="J1193" s="415"/>
      <c r="K1193" s="415"/>
      <c r="L1193" s="415"/>
      <c r="M1193" s="415"/>
      <c r="N1193" s="415"/>
      <c r="Q1193" s="419"/>
    </row>
    <row r="1194" spans="1:17" s="417" customFormat="1" x14ac:dyDescent="0.25">
      <c r="A1194" s="416"/>
      <c r="C1194" s="418"/>
      <c r="D1194" s="415"/>
      <c r="E1194" s="415"/>
      <c r="F1194" s="415"/>
      <c r="G1194" s="415"/>
      <c r="H1194" s="415"/>
      <c r="I1194" s="415"/>
      <c r="J1194" s="415"/>
      <c r="K1194" s="415"/>
      <c r="L1194" s="415"/>
      <c r="M1194" s="415"/>
      <c r="N1194" s="415"/>
      <c r="Q1194" s="419"/>
    </row>
    <row r="1195" spans="1:17" s="417" customFormat="1" x14ac:dyDescent="0.25">
      <c r="A1195" s="416"/>
      <c r="C1195" s="418"/>
      <c r="D1195" s="415"/>
      <c r="E1195" s="415"/>
      <c r="F1195" s="415"/>
      <c r="G1195" s="415"/>
      <c r="H1195" s="415"/>
      <c r="I1195" s="415"/>
      <c r="J1195" s="415"/>
      <c r="K1195" s="415"/>
      <c r="L1195" s="415"/>
      <c r="M1195" s="415"/>
      <c r="N1195" s="415"/>
      <c r="Q1195" s="419"/>
    </row>
    <row r="1196" spans="1:17" s="417" customFormat="1" x14ac:dyDescent="0.25">
      <c r="A1196" s="416"/>
      <c r="C1196" s="418"/>
      <c r="D1196" s="415"/>
      <c r="E1196" s="415"/>
      <c r="F1196" s="415"/>
      <c r="G1196" s="415"/>
      <c r="H1196" s="415"/>
      <c r="I1196" s="415"/>
      <c r="J1196" s="415"/>
      <c r="K1196" s="415"/>
      <c r="L1196" s="415"/>
      <c r="M1196" s="415"/>
      <c r="N1196" s="415"/>
      <c r="Q1196" s="419"/>
    </row>
    <row r="1197" spans="1:17" s="417" customFormat="1" x14ac:dyDescent="0.25">
      <c r="A1197" s="416"/>
      <c r="C1197" s="418"/>
      <c r="D1197" s="415"/>
      <c r="E1197" s="415"/>
      <c r="F1197" s="415"/>
      <c r="G1197" s="415"/>
      <c r="H1197" s="415"/>
      <c r="I1197" s="415"/>
      <c r="J1197" s="415"/>
      <c r="K1197" s="415"/>
      <c r="L1197" s="415"/>
      <c r="M1197" s="415"/>
      <c r="N1197" s="415"/>
      <c r="Q1197" s="419"/>
    </row>
    <row r="1198" spans="1:17" s="417" customFormat="1" x14ac:dyDescent="0.25">
      <c r="A1198" s="416"/>
      <c r="C1198" s="418"/>
      <c r="D1198" s="415"/>
      <c r="E1198" s="415"/>
      <c r="F1198" s="415"/>
      <c r="G1198" s="415"/>
      <c r="H1198" s="415"/>
      <c r="I1198" s="415"/>
      <c r="J1198" s="415"/>
      <c r="K1198" s="415"/>
      <c r="L1198" s="415"/>
      <c r="M1198" s="415"/>
      <c r="N1198" s="415"/>
      <c r="Q1198" s="419"/>
    </row>
    <row r="1199" spans="1:17" s="417" customFormat="1" x14ac:dyDescent="0.25">
      <c r="A1199" s="416"/>
      <c r="C1199" s="418"/>
      <c r="D1199" s="415"/>
      <c r="E1199" s="415"/>
      <c r="F1199" s="415"/>
      <c r="G1199" s="415"/>
      <c r="H1199" s="415"/>
      <c r="I1199" s="415"/>
      <c r="J1199" s="415"/>
      <c r="K1199" s="415"/>
      <c r="L1199" s="415"/>
      <c r="M1199" s="415"/>
      <c r="N1199" s="415"/>
      <c r="Q1199" s="419"/>
    </row>
    <row r="1200" spans="1:17" s="417" customFormat="1" x14ac:dyDescent="0.25">
      <c r="A1200" s="416"/>
      <c r="C1200" s="418"/>
      <c r="D1200" s="415"/>
      <c r="E1200" s="415"/>
      <c r="F1200" s="415"/>
      <c r="G1200" s="415"/>
      <c r="H1200" s="415"/>
      <c r="I1200" s="415"/>
      <c r="J1200" s="415"/>
      <c r="K1200" s="415"/>
      <c r="L1200" s="415"/>
      <c r="M1200" s="415"/>
      <c r="N1200" s="415"/>
      <c r="Q1200" s="419"/>
    </row>
    <row r="1201" spans="1:17" s="417" customFormat="1" x14ac:dyDescent="0.25">
      <c r="A1201" s="416"/>
      <c r="C1201" s="418"/>
      <c r="D1201" s="415"/>
      <c r="E1201" s="415"/>
      <c r="F1201" s="415"/>
      <c r="G1201" s="415"/>
      <c r="H1201" s="415"/>
      <c r="I1201" s="415"/>
      <c r="J1201" s="415"/>
      <c r="K1201" s="415"/>
      <c r="L1201" s="415"/>
      <c r="M1201" s="415"/>
      <c r="N1201" s="415"/>
      <c r="Q1201" s="419"/>
    </row>
    <row r="1202" spans="1:17" s="417" customFormat="1" x14ac:dyDescent="0.25">
      <c r="A1202" s="416"/>
      <c r="C1202" s="418"/>
      <c r="D1202" s="415"/>
      <c r="E1202" s="415"/>
      <c r="F1202" s="415"/>
      <c r="G1202" s="415"/>
      <c r="H1202" s="415"/>
      <c r="I1202" s="415"/>
      <c r="J1202" s="415"/>
      <c r="K1202" s="415"/>
      <c r="L1202" s="415"/>
      <c r="M1202" s="415"/>
      <c r="N1202" s="415"/>
      <c r="Q1202" s="419"/>
    </row>
    <row r="1203" spans="1:17" s="417" customFormat="1" x14ac:dyDescent="0.25">
      <c r="A1203" s="416"/>
      <c r="C1203" s="418"/>
      <c r="D1203" s="415"/>
      <c r="E1203" s="415"/>
      <c r="F1203" s="415"/>
      <c r="G1203" s="415"/>
      <c r="H1203" s="415"/>
      <c r="I1203" s="415"/>
      <c r="J1203" s="415"/>
      <c r="K1203" s="415"/>
      <c r="L1203" s="415"/>
      <c r="M1203" s="415"/>
      <c r="N1203" s="415"/>
      <c r="Q1203" s="419"/>
    </row>
    <row r="1204" spans="1:17" s="417" customFormat="1" x14ac:dyDescent="0.25">
      <c r="A1204" s="416"/>
      <c r="C1204" s="418"/>
      <c r="D1204" s="415"/>
      <c r="E1204" s="415"/>
      <c r="F1204" s="415"/>
      <c r="G1204" s="415"/>
      <c r="H1204" s="415"/>
      <c r="I1204" s="415"/>
      <c r="J1204" s="415"/>
      <c r="K1204" s="415"/>
      <c r="L1204" s="415"/>
      <c r="M1204" s="415"/>
      <c r="N1204" s="415"/>
      <c r="Q1204" s="419"/>
    </row>
    <row r="1205" spans="1:17" s="417" customFormat="1" x14ac:dyDescent="0.25">
      <c r="A1205" s="416"/>
      <c r="C1205" s="418"/>
      <c r="D1205" s="415"/>
      <c r="E1205" s="415"/>
      <c r="F1205" s="415"/>
      <c r="G1205" s="415"/>
      <c r="H1205" s="415"/>
      <c r="I1205" s="415"/>
      <c r="J1205" s="415"/>
      <c r="K1205" s="415"/>
      <c r="L1205" s="415"/>
      <c r="M1205" s="415"/>
      <c r="N1205" s="415"/>
      <c r="Q1205" s="419"/>
    </row>
    <row r="1206" spans="1:17" s="417" customFormat="1" x14ac:dyDescent="0.25">
      <c r="A1206" s="416"/>
      <c r="C1206" s="418"/>
      <c r="D1206" s="415"/>
      <c r="E1206" s="415"/>
      <c r="F1206" s="415"/>
      <c r="G1206" s="415"/>
      <c r="H1206" s="415"/>
      <c r="I1206" s="415"/>
      <c r="J1206" s="415"/>
      <c r="K1206" s="415"/>
      <c r="L1206" s="415"/>
      <c r="M1206" s="415"/>
      <c r="N1206" s="415"/>
      <c r="Q1206" s="419"/>
    </row>
    <row r="1207" spans="1:17" s="417" customFormat="1" x14ac:dyDescent="0.25">
      <c r="A1207" s="416"/>
      <c r="C1207" s="418"/>
      <c r="D1207" s="415"/>
      <c r="E1207" s="415"/>
      <c r="F1207" s="415"/>
      <c r="G1207" s="415"/>
      <c r="H1207" s="415"/>
      <c r="I1207" s="415"/>
      <c r="J1207" s="415"/>
      <c r="K1207" s="415"/>
      <c r="L1207" s="415"/>
      <c r="M1207" s="415"/>
      <c r="N1207" s="415"/>
      <c r="Q1207" s="419"/>
    </row>
    <row r="1208" spans="1:17" s="417" customFormat="1" x14ac:dyDescent="0.25">
      <c r="A1208" s="416"/>
      <c r="C1208" s="418"/>
      <c r="D1208" s="415"/>
      <c r="E1208" s="415"/>
      <c r="F1208" s="415"/>
      <c r="G1208" s="415"/>
      <c r="H1208" s="415"/>
      <c r="I1208" s="415"/>
      <c r="J1208" s="415"/>
      <c r="K1208" s="415"/>
      <c r="L1208" s="415"/>
      <c r="M1208" s="415"/>
      <c r="N1208" s="415"/>
      <c r="Q1208" s="419"/>
    </row>
    <row r="1209" spans="1:17" s="417" customFormat="1" x14ac:dyDescent="0.25">
      <c r="A1209" s="416"/>
      <c r="C1209" s="418"/>
      <c r="D1209" s="415"/>
      <c r="E1209" s="415"/>
      <c r="F1209" s="415"/>
      <c r="G1209" s="415"/>
      <c r="H1209" s="415"/>
      <c r="I1209" s="415"/>
      <c r="J1209" s="415"/>
      <c r="K1209" s="415"/>
      <c r="L1209" s="415"/>
      <c r="M1209" s="415"/>
      <c r="N1209" s="415"/>
      <c r="Q1209" s="419"/>
    </row>
    <row r="1210" spans="1:17" s="417" customFormat="1" x14ac:dyDescent="0.25">
      <c r="A1210" s="416"/>
      <c r="C1210" s="418"/>
      <c r="D1210" s="415"/>
      <c r="E1210" s="415"/>
      <c r="F1210" s="415"/>
      <c r="G1210" s="415"/>
      <c r="H1210" s="415"/>
      <c r="I1210" s="415"/>
      <c r="J1210" s="415"/>
      <c r="K1210" s="415"/>
      <c r="L1210" s="415"/>
      <c r="M1210" s="415"/>
      <c r="N1210" s="415"/>
      <c r="Q1210" s="419"/>
    </row>
    <row r="1211" spans="1:17" s="417" customFormat="1" x14ac:dyDescent="0.25">
      <c r="A1211" s="416"/>
      <c r="C1211" s="418"/>
      <c r="D1211" s="415"/>
      <c r="E1211" s="415"/>
      <c r="F1211" s="415"/>
      <c r="G1211" s="415"/>
      <c r="H1211" s="415"/>
      <c r="I1211" s="415"/>
      <c r="J1211" s="415"/>
      <c r="K1211" s="415"/>
      <c r="L1211" s="415"/>
      <c r="M1211" s="415"/>
      <c r="N1211" s="415"/>
      <c r="Q1211" s="419"/>
    </row>
    <row r="1212" spans="1:17" s="417" customFormat="1" x14ac:dyDescent="0.25">
      <c r="A1212" s="416"/>
      <c r="C1212" s="418"/>
      <c r="D1212" s="415"/>
      <c r="E1212" s="415"/>
      <c r="F1212" s="415"/>
      <c r="G1212" s="415"/>
      <c r="H1212" s="415"/>
      <c r="I1212" s="415"/>
      <c r="J1212" s="415"/>
      <c r="K1212" s="415"/>
      <c r="L1212" s="415"/>
      <c r="M1212" s="415"/>
      <c r="N1212" s="415"/>
      <c r="Q1212" s="419"/>
    </row>
    <row r="1213" spans="1:17" s="417" customFormat="1" x14ac:dyDescent="0.25">
      <c r="A1213" s="416"/>
      <c r="C1213" s="418"/>
      <c r="D1213" s="415"/>
      <c r="E1213" s="415"/>
      <c r="F1213" s="415"/>
      <c r="G1213" s="415"/>
      <c r="H1213" s="415"/>
      <c r="I1213" s="415"/>
      <c r="J1213" s="415"/>
      <c r="K1213" s="415"/>
      <c r="L1213" s="415"/>
      <c r="M1213" s="415"/>
      <c r="N1213" s="415"/>
      <c r="Q1213" s="419"/>
    </row>
    <row r="1214" spans="1:17" s="417" customFormat="1" x14ac:dyDescent="0.25">
      <c r="A1214" s="416"/>
      <c r="C1214" s="418"/>
      <c r="D1214" s="415"/>
      <c r="E1214" s="415"/>
      <c r="F1214" s="415"/>
      <c r="G1214" s="415"/>
      <c r="H1214" s="415"/>
      <c r="I1214" s="415"/>
      <c r="J1214" s="415"/>
      <c r="K1214" s="415"/>
      <c r="L1214" s="415"/>
      <c r="M1214" s="415"/>
      <c r="N1214" s="415"/>
      <c r="Q1214" s="419"/>
    </row>
    <row r="1215" spans="1:17" s="417" customFormat="1" x14ac:dyDescent="0.25">
      <c r="A1215" s="416"/>
      <c r="C1215" s="418"/>
      <c r="D1215" s="415"/>
      <c r="E1215" s="415"/>
      <c r="F1215" s="415"/>
      <c r="G1215" s="415"/>
      <c r="H1215" s="415"/>
      <c r="I1215" s="415"/>
      <c r="J1215" s="415"/>
      <c r="K1215" s="415"/>
      <c r="L1215" s="415"/>
      <c r="M1215" s="415"/>
      <c r="N1215" s="415"/>
      <c r="Q1215" s="419"/>
    </row>
    <row r="1216" spans="1:17" s="417" customFormat="1" x14ac:dyDescent="0.25">
      <c r="A1216" s="416"/>
      <c r="C1216" s="418"/>
      <c r="D1216" s="415"/>
      <c r="E1216" s="415"/>
      <c r="F1216" s="415"/>
      <c r="G1216" s="415"/>
      <c r="H1216" s="415"/>
      <c r="I1216" s="415"/>
      <c r="J1216" s="415"/>
      <c r="K1216" s="415"/>
      <c r="L1216" s="415"/>
      <c r="M1216" s="415"/>
      <c r="N1216" s="415"/>
      <c r="Q1216" s="419"/>
    </row>
    <row r="1217" spans="1:17" s="417" customFormat="1" x14ac:dyDescent="0.25">
      <c r="A1217" s="416"/>
      <c r="C1217" s="418"/>
      <c r="D1217" s="415"/>
      <c r="E1217" s="415"/>
      <c r="F1217" s="415"/>
      <c r="G1217" s="415"/>
      <c r="H1217" s="415"/>
      <c r="I1217" s="415"/>
      <c r="J1217" s="415"/>
      <c r="K1217" s="415"/>
      <c r="L1217" s="415"/>
      <c r="M1217" s="415"/>
      <c r="N1217" s="415"/>
      <c r="Q1217" s="419"/>
    </row>
    <row r="1218" spans="1:17" s="417" customFormat="1" x14ac:dyDescent="0.25">
      <c r="A1218" s="416"/>
      <c r="C1218" s="418"/>
      <c r="D1218" s="415"/>
      <c r="E1218" s="415"/>
      <c r="F1218" s="415"/>
      <c r="G1218" s="415"/>
      <c r="H1218" s="415"/>
      <c r="I1218" s="415"/>
      <c r="J1218" s="415"/>
      <c r="K1218" s="415"/>
      <c r="L1218" s="415"/>
      <c r="M1218" s="415"/>
      <c r="N1218" s="415"/>
      <c r="Q1218" s="419"/>
    </row>
    <row r="1219" spans="1:17" s="417" customFormat="1" x14ac:dyDescent="0.25">
      <c r="A1219" s="416"/>
      <c r="C1219" s="418"/>
      <c r="D1219" s="415"/>
      <c r="E1219" s="415"/>
      <c r="F1219" s="415"/>
      <c r="G1219" s="415"/>
      <c r="H1219" s="415"/>
      <c r="I1219" s="415"/>
      <c r="J1219" s="415"/>
      <c r="K1219" s="415"/>
      <c r="L1219" s="415"/>
      <c r="M1219" s="415"/>
      <c r="N1219" s="415"/>
      <c r="Q1219" s="419"/>
    </row>
    <row r="1220" spans="1:17" s="417" customFormat="1" x14ac:dyDescent="0.25">
      <c r="A1220" s="416"/>
      <c r="C1220" s="418"/>
      <c r="D1220" s="415"/>
      <c r="E1220" s="415"/>
      <c r="F1220" s="415"/>
      <c r="G1220" s="415"/>
      <c r="H1220" s="415"/>
      <c r="I1220" s="415"/>
      <c r="J1220" s="415"/>
      <c r="K1220" s="415"/>
      <c r="L1220" s="415"/>
      <c r="M1220" s="415"/>
      <c r="N1220" s="415"/>
      <c r="Q1220" s="419"/>
    </row>
    <row r="1221" spans="1:17" s="417" customFormat="1" x14ac:dyDescent="0.25">
      <c r="A1221" s="416"/>
      <c r="C1221" s="418"/>
      <c r="D1221" s="415"/>
      <c r="E1221" s="415"/>
      <c r="F1221" s="415"/>
      <c r="G1221" s="415"/>
      <c r="H1221" s="415"/>
      <c r="I1221" s="415"/>
      <c r="J1221" s="415"/>
      <c r="K1221" s="415"/>
      <c r="L1221" s="415"/>
      <c r="M1221" s="415"/>
      <c r="N1221" s="415"/>
      <c r="Q1221" s="419"/>
    </row>
    <row r="1222" spans="1:17" s="417" customFormat="1" x14ac:dyDescent="0.25">
      <c r="A1222" s="416"/>
      <c r="C1222" s="418"/>
      <c r="D1222" s="415"/>
      <c r="E1222" s="415"/>
      <c r="F1222" s="415"/>
      <c r="G1222" s="415"/>
      <c r="H1222" s="415"/>
      <c r="I1222" s="415"/>
      <c r="J1222" s="415"/>
      <c r="K1222" s="415"/>
      <c r="L1222" s="415"/>
      <c r="M1222" s="415"/>
      <c r="N1222" s="415"/>
      <c r="Q1222" s="419"/>
    </row>
    <row r="1223" spans="1:17" s="417" customFormat="1" x14ac:dyDescent="0.25">
      <c r="A1223" s="416"/>
      <c r="C1223" s="418"/>
      <c r="D1223" s="415"/>
      <c r="E1223" s="415"/>
      <c r="F1223" s="415"/>
      <c r="G1223" s="415"/>
      <c r="H1223" s="415"/>
      <c r="I1223" s="415"/>
      <c r="J1223" s="415"/>
      <c r="K1223" s="415"/>
      <c r="L1223" s="415"/>
      <c r="M1223" s="415"/>
      <c r="N1223" s="415"/>
      <c r="Q1223" s="419"/>
    </row>
    <row r="1224" spans="1:17" s="417" customFormat="1" x14ac:dyDescent="0.25">
      <c r="A1224" s="416"/>
      <c r="C1224" s="418"/>
      <c r="D1224" s="415"/>
      <c r="E1224" s="415"/>
      <c r="F1224" s="415"/>
      <c r="G1224" s="415"/>
      <c r="H1224" s="415"/>
      <c r="I1224" s="415"/>
      <c r="J1224" s="415"/>
      <c r="K1224" s="415"/>
      <c r="L1224" s="415"/>
      <c r="M1224" s="415"/>
      <c r="N1224" s="415"/>
      <c r="Q1224" s="419"/>
    </row>
    <row r="1225" spans="1:17" s="417" customFormat="1" x14ac:dyDescent="0.25">
      <c r="A1225" s="416"/>
      <c r="C1225" s="418"/>
      <c r="D1225" s="415"/>
      <c r="E1225" s="415"/>
      <c r="F1225" s="415"/>
      <c r="G1225" s="415"/>
      <c r="H1225" s="415"/>
      <c r="I1225" s="415"/>
      <c r="J1225" s="415"/>
      <c r="K1225" s="415"/>
      <c r="L1225" s="415"/>
      <c r="M1225" s="415"/>
      <c r="N1225" s="415"/>
      <c r="Q1225" s="419"/>
    </row>
    <row r="1226" spans="1:17" s="417" customFormat="1" x14ac:dyDescent="0.25">
      <c r="A1226" s="416"/>
      <c r="C1226" s="418"/>
      <c r="D1226" s="415"/>
      <c r="E1226" s="415"/>
      <c r="F1226" s="415"/>
      <c r="G1226" s="415"/>
      <c r="H1226" s="415"/>
      <c r="I1226" s="415"/>
      <c r="J1226" s="415"/>
      <c r="K1226" s="415"/>
      <c r="L1226" s="415"/>
      <c r="M1226" s="415"/>
      <c r="N1226" s="415"/>
      <c r="Q1226" s="419"/>
    </row>
    <row r="1227" spans="1:17" s="417" customFormat="1" x14ac:dyDescent="0.25">
      <c r="A1227" s="416"/>
      <c r="C1227" s="418"/>
      <c r="D1227" s="415"/>
      <c r="E1227" s="415"/>
      <c r="F1227" s="415"/>
      <c r="G1227" s="415"/>
      <c r="H1227" s="415"/>
      <c r="I1227" s="415"/>
      <c r="J1227" s="415"/>
      <c r="K1227" s="415"/>
      <c r="L1227" s="415"/>
      <c r="M1227" s="415"/>
      <c r="N1227" s="415"/>
      <c r="Q1227" s="419"/>
    </row>
    <row r="1228" spans="1:17" s="417" customFormat="1" x14ac:dyDescent="0.25">
      <c r="A1228" s="416"/>
      <c r="C1228" s="418"/>
      <c r="D1228" s="415"/>
      <c r="E1228" s="415"/>
      <c r="F1228" s="415"/>
      <c r="G1228" s="415"/>
      <c r="H1228" s="415"/>
      <c r="I1228" s="415"/>
      <c r="J1228" s="415"/>
      <c r="K1228" s="415"/>
      <c r="L1228" s="415"/>
      <c r="M1228" s="415"/>
      <c r="N1228" s="415"/>
      <c r="Q1228" s="419"/>
    </row>
    <row r="1229" spans="1:17" s="417" customFormat="1" x14ac:dyDescent="0.25">
      <c r="A1229" s="416"/>
      <c r="C1229" s="418"/>
      <c r="D1229" s="415"/>
      <c r="E1229" s="415"/>
      <c r="F1229" s="415"/>
      <c r="G1229" s="415"/>
      <c r="H1229" s="415"/>
      <c r="I1229" s="415"/>
      <c r="J1229" s="415"/>
      <c r="K1229" s="415"/>
      <c r="L1229" s="415"/>
      <c r="M1229" s="415"/>
      <c r="N1229" s="415"/>
      <c r="Q1229" s="419"/>
    </row>
    <row r="1230" spans="1:17" s="417" customFormat="1" x14ac:dyDescent="0.25">
      <c r="A1230" s="416"/>
      <c r="C1230" s="418"/>
      <c r="D1230" s="415"/>
      <c r="E1230" s="415"/>
      <c r="F1230" s="415"/>
      <c r="G1230" s="415"/>
      <c r="H1230" s="415"/>
      <c r="I1230" s="415"/>
      <c r="J1230" s="415"/>
      <c r="K1230" s="415"/>
      <c r="L1230" s="415"/>
      <c r="M1230" s="415"/>
      <c r="N1230" s="415"/>
      <c r="Q1230" s="419"/>
    </row>
    <row r="1231" spans="1:17" s="417" customFormat="1" x14ac:dyDescent="0.25">
      <c r="A1231" s="416"/>
      <c r="C1231" s="418"/>
      <c r="D1231" s="415"/>
      <c r="E1231" s="420"/>
      <c r="F1231" s="420"/>
      <c r="G1231" s="420"/>
      <c r="H1231" s="420"/>
      <c r="I1231" s="420"/>
      <c r="J1231" s="420"/>
      <c r="K1231" s="420"/>
      <c r="L1231" s="420"/>
      <c r="M1231" s="420"/>
      <c r="N1231" s="420"/>
      <c r="Q1231" s="419"/>
    </row>
  </sheetData>
  <dataValidations count="1">
    <dataValidation type="list" allowBlank="1" showInputMessage="1" showErrorMessage="1" sqref="P30:P35 P27 P24 P37:P47 P51 P3:P22" xr:uid="{00000000-0002-0000-0500-000000000000}">
      <formula1>"Inclusive, Excluding, N/A"</formula1>
    </dataValidation>
  </dataValidations>
  <pageMargins left="0.23622047244094491" right="0.23622047244094491" top="0.74803149606299213" bottom="0.74803149606299213" header="0.31496062992125984" footer="0.31496062992125984"/>
  <pageSetup paperSize="9" scale="90" fitToHeight="0" orientation="landscape" r:id="rId1"/>
  <headerFooter>
    <oddFooter>&amp;C&amp;P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1:R20"/>
  <sheetViews>
    <sheetView view="pageBreakPreview" zoomScaleNormal="100" zoomScaleSheetLayoutView="100" workbookViewId="0">
      <selection activeCell="N1" sqref="N1:N1048576"/>
    </sheetView>
  </sheetViews>
  <sheetFormatPr defaultColWidth="9" defaultRowHeight="12.75" x14ac:dyDescent="0.2"/>
  <cols>
    <col min="1" max="1" width="81.25" style="16" customWidth="1"/>
    <col min="2" max="2" width="7.75" style="16" hidden="1" customWidth="1"/>
    <col min="3" max="3" width="8.625" style="16" hidden="1" customWidth="1"/>
    <col min="4" max="12" width="8.625" style="226" hidden="1" customWidth="1"/>
    <col min="13" max="13" width="8.625" style="226" customWidth="1"/>
    <col min="14" max="14" width="11.625" style="226" hidden="1" customWidth="1"/>
    <col min="15" max="15" width="19.625" style="16" customWidth="1"/>
    <col min="16" max="16" width="8.625" style="16" customWidth="1"/>
    <col min="17" max="17" width="12.625" style="16" customWidth="1"/>
    <col min="18" max="18" width="14.625" style="16" customWidth="1"/>
    <col min="19" max="16384" width="9" style="16"/>
  </cols>
  <sheetData>
    <row r="1" spans="1:18" ht="30" customHeight="1" x14ac:dyDescent="0.2">
      <c r="A1" s="74" t="s">
        <v>739</v>
      </c>
      <c r="B1" s="53" t="s">
        <v>0</v>
      </c>
      <c r="C1" s="54" t="s">
        <v>8</v>
      </c>
      <c r="D1" s="54" t="s">
        <v>593</v>
      </c>
      <c r="E1" s="54" t="s">
        <v>788</v>
      </c>
      <c r="F1" s="54" t="s">
        <v>794</v>
      </c>
      <c r="G1" s="54" t="s">
        <v>853</v>
      </c>
      <c r="H1" s="432" t="s">
        <v>919</v>
      </c>
      <c r="I1" s="54" t="s">
        <v>918</v>
      </c>
      <c r="J1" s="432" t="s">
        <v>989</v>
      </c>
      <c r="K1" s="54" t="s">
        <v>990</v>
      </c>
      <c r="L1" s="432" t="s">
        <v>1089</v>
      </c>
      <c r="M1" s="54" t="s">
        <v>1090</v>
      </c>
      <c r="N1" s="54" t="s">
        <v>805</v>
      </c>
      <c r="O1" s="74" t="s">
        <v>216</v>
      </c>
      <c r="P1" s="74" t="s">
        <v>2</v>
      </c>
      <c r="Q1" s="75" t="s">
        <v>3</v>
      </c>
      <c r="R1" s="53" t="s">
        <v>1</v>
      </c>
    </row>
    <row r="2" spans="1:18" ht="29.1" hidden="1" customHeight="1" x14ac:dyDescent="0.2">
      <c r="A2" s="339" t="s">
        <v>838</v>
      </c>
      <c r="B2" s="61"/>
      <c r="C2" s="62"/>
      <c r="D2" s="62"/>
      <c r="E2" s="62"/>
      <c r="F2" s="62"/>
      <c r="G2" s="62"/>
      <c r="H2" s="66">
        <v>0.1</v>
      </c>
      <c r="I2" s="66"/>
      <c r="J2" s="66">
        <v>0.1</v>
      </c>
      <c r="K2" s="66"/>
      <c r="L2" s="66"/>
      <c r="M2" s="66"/>
      <c r="N2" s="62"/>
      <c r="O2" s="83"/>
      <c r="P2" s="83"/>
      <c r="Q2" s="84"/>
      <c r="R2" s="64"/>
    </row>
    <row r="3" spans="1:18" hidden="1" x14ac:dyDescent="0.2">
      <c r="A3" s="56" t="s">
        <v>60</v>
      </c>
      <c r="B3" s="82"/>
      <c r="C3" s="86">
        <v>38.5</v>
      </c>
      <c r="D3" s="9">
        <v>40</v>
      </c>
      <c r="E3" s="58">
        <v>41.5</v>
      </c>
      <c r="F3" s="345" t="s">
        <v>378</v>
      </c>
      <c r="G3" s="338" t="s">
        <v>378</v>
      </c>
      <c r="H3" s="338" t="s">
        <v>378</v>
      </c>
      <c r="I3" s="338" t="s">
        <v>378</v>
      </c>
      <c r="J3" s="338" t="s">
        <v>378</v>
      </c>
      <c r="K3" s="338" t="s">
        <v>378</v>
      </c>
      <c r="L3" s="338"/>
      <c r="M3" s="338"/>
      <c r="N3" s="282"/>
      <c r="O3" s="82" t="s">
        <v>61</v>
      </c>
      <c r="P3" s="82" t="s">
        <v>4</v>
      </c>
      <c r="Q3" s="358">
        <f>'Base Increase'!$A$5</f>
        <v>45748</v>
      </c>
      <c r="R3" s="82" t="s">
        <v>391</v>
      </c>
    </row>
    <row r="4" spans="1:18" hidden="1" x14ac:dyDescent="0.2">
      <c r="A4" s="12" t="s">
        <v>62</v>
      </c>
      <c r="B4" s="8"/>
      <c r="C4" s="9">
        <v>72.599999999999994</v>
      </c>
      <c r="D4" s="9">
        <v>75</v>
      </c>
      <c r="E4" s="58">
        <v>77.5</v>
      </c>
      <c r="F4" s="345" t="s">
        <v>378</v>
      </c>
      <c r="G4" s="338" t="s">
        <v>378</v>
      </c>
      <c r="H4" s="338" t="s">
        <v>378</v>
      </c>
      <c r="I4" s="338" t="s">
        <v>378</v>
      </c>
      <c r="J4" s="338" t="s">
        <v>378</v>
      </c>
      <c r="K4" s="338" t="s">
        <v>378</v>
      </c>
      <c r="L4" s="338"/>
      <c r="M4" s="338"/>
      <c r="N4" s="282"/>
      <c r="O4" s="8" t="s">
        <v>63</v>
      </c>
      <c r="P4" s="8" t="s">
        <v>4</v>
      </c>
      <c r="Q4" s="358">
        <f>'Base Increase'!$A$5</f>
        <v>45748</v>
      </c>
      <c r="R4" s="8" t="s">
        <v>391</v>
      </c>
    </row>
    <row r="5" spans="1:18" hidden="1" x14ac:dyDescent="0.2">
      <c r="A5" s="8" t="s">
        <v>64</v>
      </c>
      <c r="B5" s="8"/>
      <c r="C5" s="9">
        <v>6.2</v>
      </c>
      <c r="D5" s="9">
        <v>6.4</v>
      </c>
      <c r="E5" s="58">
        <v>6.6</v>
      </c>
      <c r="F5" s="345" t="s">
        <v>378</v>
      </c>
      <c r="G5" s="338" t="s">
        <v>378</v>
      </c>
      <c r="H5" s="338" t="s">
        <v>378</v>
      </c>
      <c r="I5" s="338" t="s">
        <v>378</v>
      </c>
      <c r="J5" s="338" t="s">
        <v>378</v>
      </c>
      <c r="K5" s="338" t="s">
        <v>378</v>
      </c>
      <c r="L5" s="338"/>
      <c r="M5" s="338"/>
      <c r="N5" s="282"/>
      <c r="O5" s="8" t="s">
        <v>65</v>
      </c>
      <c r="P5" s="8" t="s">
        <v>4</v>
      </c>
      <c r="Q5" s="358">
        <f>'Base Increase'!$A$5</f>
        <v>45748</v>
      </c>
      <c r="R5" s="8" t="s">
        <v>391</v>
      </c>
    </row>
    <row r="6" spans="1:18" hidden="1" x14ac:dyDescent="0.2">
      <c r="A6" s="8" t="s">
        <v>66</v>
      </c>
      <c r="B6" s="8"/>
      <c r="C6" s="9">
        <v>14.35</v>
      </c>
      <c r="D6" s="9">
        <v>14.8</v>
      </c>
      <c r="E6" s="58">
        <v>15.3</v>
      </c>
      <c r="F6" s="345" t="s">
        <v>378</v>
      </c>
      <c r="G6" s="338" t="s">
        <v>378</v>
      </c>
      <c r="H6" s="338" t="s">
        <v>378</v>
      </c>
      <c r="I6" s="338" t="s">
        <v>378</v>
      </c>
      <c r="J6" s="338" t="s">
        <v>378</v>
      </c>
      <c r="K6" s="338" t="s">
        <v>378</v>
      </c>
      <c r="L6" s="338"/>
      <c r="M6" s="338"/>
      <c r="N6" s="282"/>
      <c r="O6" s="8" t="s">
        <v>67</v>
      </c>
      <c r="P6" s="8" t="s">
        <v>4</v>
      </c>
      <c r="Q6" s="358">
        <f>'Base Increase'!$A$5</f>
        <v>45748</v>
      </c>
      <c r="R6" s="8" t="s">
        <v>391</v>
      </c>
    </row>
    <row r="7" spans="1:18" hidden="1" x14ac:dyDescent="0.2">
      <c r="A7" s="8" t="s">
        <v>66</v>
      </c>
      <c r="B7" s="8"/>
      <c r="C7" s="9">
        <v>25.85</v>
      </c>
      <c r="D7" s="9">
        <v>27</v>
      </c>
      <c r="E7" s="58">
        <v>28</v>
      </c>
      <c r="F7" s="345" t="s">
        <v>378</v>
      </c>
      <c r="G7" s="338" t="s">
        <v>378</v>
      </c>
      <c r="H7" s="338" t="s">
        <v>378</v>
      </c>
      <c r="I7" s="338" t="s">
        <v>378</v>
      </c>
      <c r="J7" s="338" t="s">
        <v>378</v>
      </c>
      <c r="K7" s="338" t="s">
        <v>378</v>
      </c>
      <c r="L7" s="338"/>
      <c r="M7" s="338"/>
      <c r="N7" s="282"/>
      <c r="O7" s="8" t="s">
        <v>68</v>
      </c>
      <c r="P7" s="8" t="s">
        <v>4</v>
      </c>
      <c r="Q7" s="358">
        <f>'Base Increase'!$A$5</f>
        <v>45748</v>
      </c>
      <c r="R7" s="8" t="s">
        <v>391</v>
      </c>
    </row>
    <row r="8" spans="1:18" ht="25.5" hidden="1" x14ac:dyDescent="0.2">
      <c r="A8" s="8" t="s">
        <v>66</v>
      </c>
      <c r="B8" s="8"/>
      <c r="C8" s="9">
        <v>8.3000000000000007</v>
      </c>
      <c r="D8" s="9">
        <v>8.6</v>
      </c>
      <c r="E8" s="58">
        <v>9</v>
      </c>
      <c r="F8" s="345" t="s">
        <v>378</v>
      </c>
      <c r="G8" s="338" t="s">
        <v>378</v>
      </c>
      <c r="H8" s="338" t="s">
        <v>378</v>
      </c>
      <c r="I8" s="338" t="s">
        <v>378</v>
      </c>
      <c r="J8" s="338" t="s">
        <v>378</v>
      </c>
      <c r="K8" s="338" t="s">
        <v>378</v>
      </c>
      <c r="L8" s="338"/>
      <c r="M8" s="338"/>
      <c r="N8" s="282"/>
      <c r="O8" s="12" t="s">
        <v>69</v>
      </c>
      <c r="P8" s="8" t="s">
        <v>4</v>
      </c>
      <c r="Q8" s="358">
        <f>'Base Increase'!$A$5</f>
        <v>45748</v>
      </c>
      <c r="R8" s="8" t="s">
        <v>391</v>
      </c>
    </row>
    <row r="9" spans="1:18" hidden="1" x14ac:dyDescent="0.2">
      <c r="A9" s="180"/>
      <c r="B9" s="180"/>
      <c r="C9" s="181"/>
      <c r="D9" s="181"/>
      <c r="E9" s="181"/>
      <c r="F9" s="181"/>
      <c r="G9" s="181"/>
      <c r="H9" s="181"/>
      <c r="I9" s="181"/>
      <c r="J9" s="181"/>
      <c r="K9" s="181"/>
      <c r="L9" s="181"/>
      <c r="M9" s="181"/>
      <c r="N9" s="181"/>
      <c r="O9" s="180"/>
      <c r="P9" s="180"/>
      <c r="Q9" s="182"/>
      <c r="R9" s="180"/>
    </row>
    <row r="10" spans="1:18" x14ac:dyDescent="0.2">
      <c r="A10" s="69" t="s">
        <v>70</v>
      </c>
      <c r="B10" s="70"/>
      <c r="C10" s="71"/>
      <c r="D10" s="71"/>
      <c r="E10" s="71"/>
      <c r="F10" s="71"/>
      <c r="G10" s="71"/>
      <c r="H10" s="71"/>
      <c r="I10" s="71"/>
      <c r="J10" s="71"/>
      <c r="K10" s="71"/>
      <c r="L10" s="71"/>
      <c r="M10" s="71"/>
      <c r="N10" s="71"/>
      <c r="O10" s="70"/>
      <c r="P10" s="70"/>
      <c r="Q10" s="72"/>
      <c r="R10" s="73"/>
    </row>
    <row r="11" spans="1:18" x14ac:dyDescent="0.2">
      <c r="A11" s="56" t="s">
        <v>60</v>
      </c>
      <c r="B11" s="82"/>
      <c r="C11" s="86">
        <v>35.85</v>
      </c>
      <c r="D11" s="86">
        <v>40</v>
      </c>
      <c r="E11" s="58">
        <v>42</v>
      </c>
      <c r="F11" s="58">
        <v>36.92</v>
      </c>
      <c r="G11" s="356">
        <v>38</v>
      </c>
      <c r="H11" s="356">
        <v>41.800000000000004</v>
      </c>
      <c r="I11" s="356">
        <v>41.800000000000004</v>
      </c>
      <c r="J11" s="356">
        <v>43.890000000000008</v>
      </c>
      <c r="K11" s="356">
        <v>43.900000000000006</v>
      </c>
      <c r="L11" s="356">
        <f>K11*(1+'Base Increase'!$A$2)</f>
        <v>45.217000000000006</v>
      </c>
      <c r="M11" s="356">
        <f>MROUND(L11,0.1)</f>
        <v>45.2</v>
      </c>
      <c r="N11" s="356" t="s">
        <v>837</v>
      </c>
      <c r="O11" s="82" t="s">
        <v>61</v>
      </c>
      <c r="P11" s="82" t="s">
        <v>4</v>
      </c>
      <c r="Q11" s="358">
        <f>'Base Increase'!$A$5</f>
        <v>45748</v>
      </c>
      <c r="R11" s="82" t="s">
        <v>391</v>
      </c>
    </row>
    <row r="12" spans="1:18" x14ac:dyDescent="0.2">
      <c r="A12" s="8" t="s">
        <v>66</v>
      </c>
      <c r="B12" s="8"/>
      <c r="C12" s="9">
        <v>13.95</v>
      </c>
      <c r="D12" s="9">
        <v>14.4</v>
      </c>
      <c r="E12" s="58">
        <v>14.9</v>
      </c>
      <c r="F12" s="58">
        <v>14.37</v>
      </c>
      <c r="G12" s="356">
        <v>14.8</v>
      </c>
      <c r="H12" s="356">
        <v>16.28</v>
      </c>
      <c r="I12" s="356">
        <v>16.3</v>
      </c>
      <c r="J12" s="356">
        <v>17.115000000000002</v>
      </c>
      <c r="K12" s="356">
        <v>17.100000000000001</v>
      </c>
      <c r="L12" s="356">
        <f>K12*(1+'Base Increase'!$A$2)</f>
        <v>17.613000000000003</v>
      </c>
      <c r="M12" s="356">
        <f t="shared" ref="M12:M14" si="0">MROUND(L12,0.1)</f>
        <v>17.600000000000001</v>
      </c>
      <c r="N12" s="356" t="s">
        <v>837</v>
      </c>
      <c r="O12" s="8" t="s">
        <v>67</v>
      </c>
      <c r="P12" s="8" t="s">
        <v>4</v>
      </c>
      <c r="Q12" s="358">
        <f>'Base Increase'!$A$5</f>
        <v>45748</v>
      </c>
      <c r="R12" s="8" t="s">
        <v>391</v>
      </c>
    </row>
    <row r="13" spans="1:18" x14ac:dyDescent="0.2">
      <c r="A13" s="8" t="s">
        <v>66</v>
      </c>
      <c r="B13" s="8"/>
      <c r="C13" s="9">
        <v>24.6</v>
      </c>
      <c r="D13" s="9">
        <v>25.5</v>
      </c>
      <c r="E13" s="58">
        <v>26.5</v>
      </c>
      <c r="F13" s="58">
        <v>25.33</v>
      </c>
      <c r="G13" s="356">
        <v>26.1</v>
      </c>
      <c r="H13" s="356">
        <v>28.710000000000004</v>
      </c>
      <c r="I13" s="356">
        <v>28.700000000000003</v>
      </c>
      <c r="J13" s="356">
        <v>30.135000000000005</v>
      </c>
      <c r="K13" s="356">
        <v>30.1</v>
      </c>
      <c r="L13" s="356">
        <f>K13*(1+'Base Increase'!$A$2)</f>
        <v>31.003000000000004</v>
      </c>
      <c r="M13" s="356">
        <f t="shared" si="0"/>
        <v>31</v>
      </c>
      <c r="N13" s="356" t="s">
        <v>837</v>
      </c>
      <c r="O13" s="8" t="s">
        <v>68</v>
      </c>
      <c r="P13" s="8" t="s">
        <v>4</v>
      </c>
      <c r="Q13" s="358">
        <f>'Base Increase'!$A$5</f>
        <v>45748</v>
      </c>
      <c r="R13" s="8" t="s">
        <v>391</v>
      </c>
    </row>
    <row r="14" spans="1:18" ht="25.5" x14ac:dyDescent="0.2">
      <c r="A14" s="8" t="s">
        <v>66</v>
      </c>
      <c r="B14" s="8"/>
      <c r="C14" s="9">
        <v>7.75</v>
      </c>
      <c r="D14" s="9">
        <v>8</v>
      </c>
      <c r="E14" s="58">
        <v>8.3000000000000007</v>
      </c>
      <c r="F14" s="58">
        <v>7.98</v>
      </c>
      <c r="G14" s="356">
        <v>8.2000000000000011</v>
      </c>
      <c r="H14" s="356">
        <v>9.0200000000000014</v>
      </c>
      <c r="I14" s="356">
        <v>9</v>
      </c>
      <c r="J14" s="356">
        <v>9.4500000000000011</v>
      </c>
      <c r="K14" s="356">
        <v>9.5</v>
      </c>
      <c r="L14" s="356">
        <f>K14*(1+'Base Increase'!$A$2)</f>
        <v>9.7850000000000001</v>
      </c>
      <c r="M14" s="356">
        <f t="shared" si="0"/>
        <v>9.8000000000000007</v>
      </c>
      <c r="N14" s="356" t="s">
        <v>837</v>
      </c>
      <c r="O14" s="12" t="s">
        <v>69</v>
      </c>
      <c r="P14" s="8" t="s">
        <v>4</v>
      </c>
      <c r="Q14" s="358">
        <f>'Base Increase'!$A$5</f>
        <v>45748</v>
      </c>
      <c r="R14" s="8" t="s">
        <v>391</v>
      </c>
    </row>
    <row r="15" spans="1:18" x14ac:dyDescent="0.2">
      <c r="A15" s="165"/>
      <c r="B15" s="165"/>
      <c r="C15" s="166"/>
      <c r="D15" s="166"/>
      <c r="E15" s="166"/>
      <c r="F15" s="166"/>
      <c r="G15" s="166"/>
      <c r="H15" s="166"/>
      <c r="I15" s="166"/>
      <c r="J15" s="166"/>
      <c r="K15" s="166"/>
      <c r="L15" s="166"/>
      <c r="M15" s="166"/>
      <c r="N15" s="166"/>
      <c r="O15" s="165"/>
      <c r="P15" s="165"/>
      <c r="Q15" s="167"/>
      <c r="R15" s="165"/>
    </row>
    <row r="16" spans="1:18" x14ac:dyDescent="0.2">
      <c r="A16" s="69" t="s">
        <v>55</v>
      </c>
      <c r="B16" s="70"/>
      <c r="C16" s="71"/>
      <c r="D16" s="71"/>
      <c r="E16" s="71"/>
      <c r="F16" s="71"/>
      <c r="G16" s="71"/>
      <c r="H16" s="71"/>
      <c r="I16" s="71"/>
      <c r="J16" s="71"/>
      <c r="K16" s="71"/>
      <c r="L16" s="71"/>
      <c r="M16" s="71"/>
      <c r="N16" s="71"/>
      <c r="O16" s="70"/>
      <c r="P16" s="70"/>
      <c r="Q16" s="72"/>
      <c r="R16" s="73"/>
    </row>
    <row r="17" spans="1:18" x14ac:dyDescent="0.2">
      <c r="A17" s="82" t="s">
        <v>71</v>
      </c>
      <c r="B17" s="499" t="s">
        <v>337</v>
      </c>
      <c r="C17" s="500"/>
      <c r="D17" s="500"/>
      <c r="E17" s="500"/>
      <c r="F17" s="500"/>
      <c r="G17" s="500"/>
      <c r="H17" s="500"/>
      <c r="I17" s="500"/>
      <c r="J17" s="500"/>
      <c r="K17" s="500"/>
      <c r="L17" s="500"/>
      <c r="M17" s="500"/>
      <c r="N17" s="500"/>
      <c r="O17" s="500"/>
      <c r="P17" s="500"/>
      <c r="Q17" s="500"/>
      <c r="R17" s="501"/>
    </row>
    <row r="18" spans="1:18" x14ac:dyDescent="0.2">
      <c r="A18" s="13" t="s">
        <v>1099</v>
      </c>
      <c r="B18" s="502" t="s">
        <v>336</v>
      </c>
      <c r="C18" s="503"/>
      <c r="D18" s="503"/>
      <c r="E18" s="503"/>
      <c r="F18" s="503"/>
      <c r="G18" s="503"/>
      <c r="H18" s="503"/>
      <c r="I18" s="503"/>
      <c r="J18" s="503"/>
      <c r="K18" s="503"/>
      <c r="L18" s="503"/>
      <c r="M18" s="503"/>
      <c r="N18" s="503"/>
      <c r="O18" s="503"/>
      <c r="P18" s="503"/>
      <c r="Q18" s="503"/>
      <c r="R18" s="504"/>
    </row>
    <row r="19" spans="1:18" x14ac:dyDescent="0.2">
      <c r="A19" s="13" t="s">
        <v>1101</v>
      </c>
      <c r="B19" s="351"/>
      <c r="C19" s="352"/>
      <c r="D19" s="502" t="s">
        <v>861</v>
      </c>
      <c r="E19" s="503"/>
      <c r="F19" s="503"/>
      <c r="G19" s="503"/>
      <c r="H19" s="503"/>
      <c r="I19" s="503"/>
      <c r="J19" s="503"/>
      <c r="K19" s="503"/>
      <c r="L19" s="503"/>
      <c r="M19" s="503"/>
      <c r="N19" s="503"/>
      <c r="O19" s="503"/>
      <c r="P19" s="503"/>
      <c r="Q19" s="503"/>
      <c r="R19" s="503"/>
    </row>
    <row r="20" spans="1:18" x14ac:dyDescent="0.2">
      <c r="A20" s="13" t="s">
        <v>338</v>
      </c>
      <c r="B20" s="502" t="s">
        <v>339</v>
      </c>
      <c r="C20" s="503"/>
      <c r="D20" s="503"/>
      <c r="E20" s="503"/>
      <c r="F20" s="503"/>
      <c r="G20" s="503"/>
      <c r="H20" s="503"/>
      <c r="I20" s="503"/>
      <c r="J20" s="503"/>
      <c r="K20" s="503"/>
      <c r="L20" s="503"/>
      <c r="M20" s="503"/>
      <c r="N20" s="503"/>
      <c r="O20" s="503"/>
      <c r="P20" s="503"/>
      <c r="Q20" s="503"/>
      <c r="R20" s="504"/>
    </row>
  </sheetData>
  <mergeCells count="4">
    <mergeCell ref="B17:R17"/>
    <mergeCell ref="B18:R18"/>
    <mergeCell ref="B20:R20"/>
    <mergeCell ref="D19:R19"/>
  </mergeCells>
  <dataValidations count="1">
    <dataValidation type="list" allowBlank="1" showInputMessage="1" showErrorMessage="1" sqref="P3:P15" xr:uid="{00000000-0002-0000-0600-000000000000}">
      <formula1>"Inclusive, Excluding, N/A"</formula1>
    </dataValidation>
  </dataValidations>
  <hyperlinks>
    <hyperlink ref="B17:R17" r:id="rId1" display="Click here to contact the Harbour Master" xr:uid="{00000000-0004-0000-0600-000000000000}"/>
    <hyperlink ref="B18:R18" r:id="rId2" display="Click here to check facilities and charges" xr:uid="{00000000-0004-0000-0600-000001000000}"/>
    <hyperlink ref="B20:R20" r:id="rId3" display="Click here to contact the Commodore" xr:uid="{00000000-0004-0000-0600-000002000000}"/>
    <hyperlink ref="D19" r:id="rId4" display="https://fisherrow.co.uk/contact/" xr:uid="{00000000-0004-0000-0600-000003000000}"/>
    <hyperlink ref="J17:K17" r:id="rId5" display="Click here to contact the Harbour Master" xr:uid="{3369F6DF-757F-48AE-AA2D-28448D0BD7A2}"/>
    <hyperlink ref="J18:K18" r:id="rId6" display="Click here to check facilities and charges" xr:uid="{31E36CFA-1D62-4AB1-9FE2-395365C5A99A}"/>
    <hyperlink ref="J20:K20" r:id="rId7" display="Click here to contact the Commodore" xr:uid="{B194D0B7-FA58-4F15-A5F6-E126608A2F5E}"/>
  </hyperlinks>
  <pageMargins left="0.23622047244094491" right="0.23622047244094491" top="0.74803149606299213" bottom="0.74803149606299213" header="0.31496062992125984" footer="0.31496062992125984"/>
  <pageSetup paperSize="9" scale="90" fitToHeight="0" orientation="landscape" r:id="rId8"/>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pageSetUpPr fitToPage="1"/>
  </sheetPr>
  <dimension ref="A1:R16"/>
  <sheetViews>
    <sheetView view="pageBreakPreview" zoomScaleNormal="100" zoomScaleSheetLayoutView="100" workbookViewId="0">
      <selection activeCell="N1" sqref="N1:N1048576"/>
    </sheetView>
  </sheetViews>
  <sheetFormatPr defaultColWidth="9" defaultRowHeight="12.75" x14ac:dyDescent="0.25"/>
  <cols>
    <col min="1" max="1" width="81.25" style="6" customWidth="1"/>
    <col min="2" max="2" width="7.75" style="6" hidden="1" customWidth="1"/>
    <col min="3" max="3" width="8.625" style="6" hidden="1" customWidth="1"/>
    <col min="4" max="12" width="8.625" style="115" hidden="1" customWidth="1"/>
    <col min="13" max="13" width="8.625" style="115" customWidth="1"/>
    <col min="14" max="14" width="9.875" style="115" hidden="1" customWidth="1"/>
    <col min="15" max="15" width="19.625" style="6" customWidth="1"/>
    <col min="16" max="16" width="8.625" style="6" customWidth="1"/>
    <col min="17" max="17" width="12.625" style="6" customWidth="1"/>
    <col min="18" max="18" width="14.625" style="6" customWidth="1"/>
    <col min="19" max="16384" width="9" style="6"/>
  </cols>
  <sheetData>
    <row r="1" spans="1:18" ht="30" customHeight="1" x14ac:dyDescent="0.25">
      <c r="A1" s="74" t="s">
        <v>220</v>
      </c>
      <c r="B1" s="53" t="s">
        <v>0</v>
      </c>
      <c r="C1" s="54" t="s">
        <v>8</v>
      </c>
      <c r="D1" s="54" t="s">
        <v>593</v>
      </c>
      <c r="E1" s="54" t="s">
        <v>788</v>
      </c>
      <c r="F1" s="54" t="s">
        <v>794</v>
      </c>
      <c r="G1" s="54" t="s">
        <v>853</v>
      </c>
      <c r="H1" s="432" t="s">
        <v>919</v>
      </c>
      <c r="I1" s="54" t="s">
        <v>918</v>
      </c>
      <c r="J1" s="432" t="s">
        <v>989</v>
      </c>
      <c r="K1" s="54" t="s">
        <v>990</v>
      </c>
      <c r="L1" s="432" t="s">
        <v>1089</v>
      </c>
      <c r="M1" s="54" t="s">
        <v>1090</v>
      </c>
      <c r="N1" s="54" t="s">
        <v>805</v>
      </c>
      <c r="O1" s="74" t="s">
        <v>216</v>
      </c>
      <c r="P1" s="74" t="s">
        <v>2</v>
      </c>
      <c r="Q1" s="75" t="s">
        <v>3</v>
      </c>
      <c r="R1" s="53" t="s">
        <v>1</v>
      </c>
    </row>
    <row r="2" spans="1:18" ht="12.75" customHeight="1" x14ac:dyDescent="0.25">
      <c r="A2" s="69" t="s">
        <v>231</v>
      </c>
      <c r="B2" s="61"/>
      <c r="C2" s="62"/>
      <c r="D2" s="62"/>
      <c r="E2" s="62"/>
      <c r="F2" s="62"/>
      <c r="G2" s="62"/>
      <c r="H2" s="66">
        <v>0.1</v>
      </c>
      <c r="I2" s="66"/>
      <c r="J2" s="66">
        <v>0.1</v>
      </c>
      <c r="K2" s="66"/>
      <c r="L2" s="66"/>
      <c r="M2" s="66"/>
      <c r="N2" s="62"/>
      <c r="O2" s="83"/>
      <c r="P2" s="83"/>
      <c r="Q2" s="84"/>
      <c r="R2" s="64"/>
    </row>
    <row r="3" spans="1:18" s="283" customFormat="1" ht="12.75" customHeight="1" x14ac:dyDescent="0.25">
      <c r="A3" s="82" t="s">
        <v>229</v>
      </c>
      <c r="B3" s="82"/>
      <c r="C3" s="361">
        <v>2</v>
      </c>
      <c r="D3" s="360">
        <v>2</v>
      </c>
      <c r="E3" s="356">
        <v>2</v>
      </c>
      <c r="F3" s="356">
        <v>2.5</v>
      </c>
      <c r="G3" s="356">
        <v>2.5</v>
      </c>
      <c r="H3" s="356">
        <v>2.75</v>
      </c>
      <c r="I3" s="356">
        <v>2.8000000000000003</v>
      </c>
      <c r="J3" s="356">
        <v>2.9400000000000004</v>
      </c>
      <c r="K3" s="356">
        <v>3</v>
      </c>
      <c r="L3" s="356">
        <f>K3*(1+'Base Increase'!$A$2)</f>
        <v>3.09</v>
      </c>
      <c r="M3" s="356">
        <v>3</v>
      </c>
      <c r="N3" s="356" t="s">
        <v>835</v>
      </c>
      <c r="O3" s="82" t="s">
        <v>6</v>
      </c>
      <c r="P3" s="82" t="s">
        <v>378</v>
      </c>
      <c r="Q3" s="358">
        <f>'Base Increase'!$A$5</f>
        <v>45748</v>
      </c>
      <c r="R3" s="82" t="s">
        <v>391</v>
      </c>
    </row>
    <row r="4" spans="1:18" s="283" customFormat="1" ht="12.75" customHeight="1" x14ac:dyDescent="0.25">
      <c r="A4" s="354" t="s">
        <v>225</v>
      </c>
      <c r="B4" s="354"/>
      <c r="C4" s="360">
        <v>2</v>
      </c>
      <c r="D4" s="360">
        <v>2</v>
      </c>
      <c r="E4" s="356">
        <v>2</v>
      </c>
      <c r="F4" s="356">
        <v>2.5</v>
      </c>
      <c r="G4" s="356">
        <v>2.5</v>
      </c>
      <c r="H4" s="356">
        <v>2.75</v>
      </c>
      <c r="I4" s="356">
        <v>2.8000000000000003</v>
      </c>
      <c r="J4" s="356">
        <v>2.9400000000000004</v>
      </c>
      <c r="K4" s="356">
        <v>3</v>
      </c>
      <c r="L4" s="356">
        <f>K4*(1+'Base Increase'!$A$2)</f>
        <v>3.09</v>
      </c>
      <c r="M4" s="356">
        <v>3</v>
      </c>
      <c r="N4" s="356" t="s">
        <v>835</v>
      </c>
      <c r="O4" s="354" t="s">
        <v>6</v>
      </c>
      <c r="P4" s="82" t="s">
        <v>378</v>
      </c>
      <c r="Q4" s="358">
        <f>'Base Increase'!$A$5</f>
        <v>45748</v>
      </c>
      <c r="R4" s="354" t="s">
        <v>391</v>
      </c>
    </row>
    <row r="5" spans="1:18" s="283" customFormat="1" ht="12.75" customHeight="1" x14ac:dyDescent="0.25">
      <c r="A5" s="354" t="s">
        <v>226</v>
      </c>
      <c r="B5" s="354"/>
      <c r="C5" s="360">
        <v>2</v>
      </c>
      <c r="D5" s="360">
        <v>2</v>
      </c>
      <c r="E5" s="356">
        <v>2</v>
      </c>
      <c r="F5" s="356">
        <v>2.5</v>
      </c>
      <c r="G5" s="356">
        <v>2.5</v>
      </c>
      <c r="H5" s="356">
        <v>2.75</v>
      </c>
      <c r="I5" s="356">
        <v>2.8000000000000003</v>
      </c>
      <c r="J5" s="356">
        <v>2.9400000000000004</v>
      </c>
      <c r="K5" s="356">
        <v>3</v>
      </c>
      <c r="L5" s="356">
        <f>K5*(1+'Base Increase'!$A$2)</f>
        <v>3.09</v>
      </c>
      <c r="M5" s="356">
        <v>3</v>
      </c>
      <c r="N5" s="356" t="s">
        <v>835</v>
      </c>
      <c r="O5" s="354" t="s">
        <v>6</v>
      </c>
      <c r="P5" s="82" t="s">
        <v>378</v>
      </c>
      <c r="Q5" s="358">
        <f>'Base Increase'!$A$5</f>
        <v>45748</v>
      </c>
      <c r="R5" s="354" t="s">
        <v>391</v>
      </c>
    </row>
    <row r="6" spans="1:18" s="283" customFormat="1" ht="12.75" customHeight="1" x14ac:dyDescent="0.25">
      <c r="A6" s="354" t="s">
        <v>221</v>
      </c>
      <c r="B6" s="354"/>
      <c r="C6" s="360">
        <v>2</v>
      </c>
      <c r="D6" s="360">
        <v>2</v>
      </c>
      <c r="E6" s="356">
        <v>2</v>
      </c>
      <c r="F6" s="356">
        <v>2.5</v>
      </c>
      <c r="G6" s="356">
        <v>2.5</v>
      </c>
      <c r="H6" s="356">
        <v>2.75</v>
      </c>
      <c r="I6" s="356">
        <v>2.8000000000000003</v>
      </c>
      <c r="J6" s="356">
        <v>2.9400000000000004</v>
      </c>
      <c r="K6" s="356">
        <v>3</v>
      </c>
      <c r="L6" s="356">
        <f>K6*(1+'Base Increase'!$A$2)</f>
        <v>3.09</v>
      </c>
      <c r="M6" s="356">
        <v>3</v>
      </c>
      <c r="N6" s="356" t="s">
        <v>835</v>
      </c>
      <c r="O6" s="354" t="s">
        <v>6</v>
      </c>
      <c r="P6" s="82" t="s">
        <v>378</v>
      </c>
      <c r="Q6" s="358">
        <f>'Base Increase'!$A$5</f>
        <v>45748</v>
      </c>
      <c r="R6" s="354" t="s">
        <v>391</v>
      </c>
    </row>
    <row r="7" spans="1:18" s="283" customFormat="1" ht="12.75" customHeight="1" x14ac:dyDescent="0.25">
      <c r="A7" s="354" t="s">
        <v>222</v>
      </c>
      <c r="B7" s="354"/>
      <c r="C7" s="360">
        <v>2</v>
      </c>
      <c r="D7" s="360">
        <v>2</v>
      </c>
      <c r="E7" s="356">
        <v>2</v>
      </c>
      <c r="F7" s="356">
        <v>2.5</v>
      </c>
      <c r="G7" s="356">
        <v>2.5</v>
      </c>
      <c r="H7" s="356">
        <v>2.75</v>
      </c>
      <c r="I7" s="356">
        <v>2.8000000000000003</v>
      </c>
      <c r="J7" s="356">
        <v>2.9400000000000004</v>
      </c>
      <c r="K7" s="356">
        <v>3</v>
      </c>
      <c r="L7" s="356">
        <f>K7*(1+'Base Increase'!$A$2)</f>
        <v>3.09</v>
      </c>
      <c r="M7" s="356">
        <v>3</v>
      </c>
      <c r="N7" s="356" t="s">
        <v>835</v>
      </c>
      <c r="O7" s="354" t="s">
        <v>6</v>
      </c>
      <c r="P7" s="82" t="s">
        <v>378</v>
      </c>
      <c r="Q7" s="358">
        <f>'Base Increase'!$A$5</f>
        <v>45748</v>
      </c>
      <c r="R7" s="354" t="s">
        <v>391</v>
      </c>
    </row>
    <row r="8" spans="1:18" s="283" customFormat="1" ht="12.75" customHeight="1" x14ac:dyDescent="0.25">
      <c r="A8" s="354" t="s">
        <v>223</v>
      </c>
      <c r="B8" s="354"/>
      <c r="C8" s="360">
        <v>2</v>
      </c>
      <c r="D8" s="360">
        <v>2</v>
      </c>
      <c r="E8" s="356">
        <v>2</v>
      </c>
      <c r="F8" s="356">
        <v>2.5</v>
      </c>
      <c r="G8" s="356">
        <v>2.5</v>
      </c>
      <c r="H8" s="356">
        <v>2.75</v>
      </c>
      <c r="I8" s="356">
        <v>2.8000000000000003</v>
      </c>
      <c r="J8" s="356">
        <v>2.9400000000000004</v>
      </c>
      <c r="K8" s="356">
        <v>3</v>
      </c>
      <c r="L8" s="356">
        <f>K8*(1+'Base Increase'!$A$2)</f>
        <v>3.09</v>
      </c>
      <c r="M8" s="356">
        <v>3</v>
      </c>
      <c r="N8" s="356" t="s">
        <v>835</v>
      </c>
      <c r="O8" s="354" t="s">
        <v>6</v>
      </c>
      <c r="P8" s="82" t="s">
        <v>378</v>
      </c>
      <c r="Q8" s="358">
        <f>'Base Increase'!$A$5</f>
        <v>45748</v>
      </c>
      <c r="R8" s="354" t="s">
        <v>391</v>
      </c>
    </row>
    <row r="9" spans="1:18" s="283" customFormat="1" ht="12.75" customHeight="1" x14ac:dyDescent="0.25">
      <c r="A9" s="354" t="s">
        <v>227</v>
      </c>
      <c r="B9" s="354"/>
      <c r="C9" s="360">
        <v>2</v>
      </c>
      <c r="D9" s="360">
        <v>2</v>
      </c>
      <c r="E9" s="356">
        <v>2</v>
      </c>
      <c r="F9" s="356">
        <v>2.5</v>
      </c>
      <c r="G9" s="356">
        <v>2.5</v>
      </c>
      <c r="H9" s="356">
        <v>2.75</v>
      </c>
      <c r="I9" s="356">
        <v>2.8000000000000003</v>
      </c>
      <c r="J9" s="356">
        <v>2.9400000000000004</v>
      </c>
      <c r="K9" s="356">
        <v>3</v>
      </c>
      <c r="L9" s="356">
        <f>K9*(1+'Base Increase'!$A$2)</f>
        <v>3.09</v>
      </c>
      <c r="M9" s="356">
        <v>3</v>
      </c>
      <c r="N9" s="356" t="s">
        <v>835</v>
      </c>
      <c r="O9" s="354" t="s">
        <v>6</v>
      </c>
      <c r="P9" s="82" t="s">
        <v>378</v>
      </c>
      <c r="Q9" s="358">
        <f>'Base Increase'!$A$5</f>
        <v>45748</v>
      </c>
      <c r="R9" s="354" t="s">
        <v>391</v>
      </c>
    </row>
    <row r="10" spans="1:18" s="283" customFormat="1" ht="12.75" customHeight="1" x14ac:dyDescent="0.25">
      <c r="A10" s="354" t="s">
        <v>228</v>
      </c>
      <c r="B10" s="354"/>
      <c r="C10" s="360">
        <v>2</v>
      </c>
      <c r="D10" s="360">
        <v>2</v>
      </c>
      <c r="E10" s="356">
        <v>2</v>
      </c>
      <c r="F10" s="356">
        <v>2.5</v>
      </c>
      <c r="G10" s="356">
        <v>2.5</v>
      </c>
      <c r="H10" s="356">
        <v>2.75</v>
      </c>
      <c r="I10" s="356">
        <v>2.8000000000000003</v>
      </c>
      <c r="J10" s="356">
        <v>2.9400000000000004</v>
      </c>
      <c r="K10" s="356">
        <v>3</v>
      </c>
      <c r="L10" s="356">
        <f>K10*(1+'Base Increase'!$A$2)</f>
        <v>3.09</v>
      </c>
      <c r="M10" s="356">
        <v>3</v>
      </c>
      <c r="N10" s="356" t="s">
        <v>835</v>
      </c>
      <c r="O10" s="354" t="s">
        <v>6</v>
      </c>
      <c r="P10" s="82" t="s">
        <v>378</v>
      </c>
      <c r="Q10" s="358">
        <f>'Base Increase'!$A$5</f>
        <v>45748</v>
      </c>
      <c r="R10" s="354" t="s">
        <v>391</v>
      </c>
    </row>
    <row r="11" spans="1:18" s="283" customFormat="1" ht="12.75" customHeight="1" x14ac:dyDescent="0.25">
      <c r="A11" s="354" t="s">
        <v>224</v>
      </c>
      <c r="B11" s="354"/>
      <c r="C11" s="360">
        <v>2</v>
      </c>
      <c r="D11" s="360">
        <v>2</v>
      </c>
      <c r="E11" s="356">
        <v>2</v>
      </c>
      <c r="F11" s="356">
        <v>2.5</v>
      </c>
      <c r="G11" s="356">
        <v>2.5</v>
      </c>
      <c r="H11" s="356">
        <v>2.75</v>
      </c>
      <c r="I11" s="356">
        <v>2.8000000000000003</v>
      </c>
      <c r="J11" s="356">
        <v>2.9400000000000004</v>
      </c>
      <c r="K11" s="356">
        <v>3</v>
      </c>
      <c r="L11" s="356">
        <f>K11*(1+'Base Increase'!$A$2)</f>
        <v>3.09</v>
      </c>
      <c r="M11" s="356">
        <v>3</v>
      </c>
      <c r="N11" s="356" t="s">
        <v>835</v>
      </c>
      <c r="O11" s="354" t="s">
        <v>6</v>
      </c>
      <c r="P11" s="82" t="s">
        <v>378</v>
      </c>
      <c r="Q11" s="358">
        <f>'Base Increase'!$A$5</f>
        <v>45748</v>
      </c>
      <c r="R11" s="354" t="s">
        <v>391</v>
      </c>
    </row>
    <row r="12" spans="1:18" s="283" customFormat="1" ht="12.75" customHeight="1" x14ac:dyDescent="0.25">
      <c r="A12" s="354" t="s">
        <v>1100</v>
      </c>
      <c r="B12" s="354"/>
      <c r="C12" s="360"/>
      <c r="D12" s="360"/>
      <c r="E12" s="356"/>
      <c r="F12" s="356"/>
      <c r="G12" s="356"/>
      <c r="H12" s="356"/>
      <c r="I12" s="356"/>
      <c r="J12" s="356"/>
      <c r="K12" s="356">
        <v>3</v>
      </c>
      <c r="L12" s="356">
        <f>K12*(1+'Base Increase'!$A$2)</f>
        <v>3.09</v>
      </c>
      <c r="M12" s="356">
        <v>3</v>
      </c>
      <c r="N12" s="356" t="s">
        <v>835</v>
      </c>
      <c r="O12" s="354" t="s">
        <v>6</v>
      </c>
      <c r="P12" s="82" t="s">
        <v>378</v>
      </c>
      <c r="Q12" s="358">
        <f>'Base Increase'!$A$5</f>
        <v>45748</v>
      </c>
      <c r="R12" s="354" t="s">
        <v>391</v>
      </c>
    </row>
    <row r="13" spans="1:18" s="283" customFormat="1" ht="12.75" customHeight="1" x14ac:dyDescent="0.25">
      <c r="A13" s="354" t="s">
        <v>230</v>
      </c>
      <c r="B13" s="354"/>
      <c r="C13" s="360">
        <v>40</v>
      </c>
      <c r="D13" s="360">
        <v>40</v>
      </c>
      <c r="E13" s="356">
        <v>40</v>
      </c>
      <c r="F13" s="356">
        <v>50</v>
      </c>
      <c r="G13" s="356">
        <v>50</v>
      </c>
      <c r="H13" s="356">
        <v>55.000000000000007</v>
      </c>
      <c r="I13" s="356">
        <v>55</v>
      </c>
      <c r="J13" s="356">
        <v>57.75</v>
      </c>
      <c r="K13" s="356">
        <v>50</v>
      </c>
      <c r="L13" s="356">
        <f>K13*(1+'Base Increase'!$A$2)</f>
        <v>51.5</v>
      </c>
      <c r="M13" s="356">
        <v>50</v>
      </c>
      <c r="N13" s="356" t="s">
        <v>835</v>
      </c>
      <c r="O13" s="354" t="s">
        <v>25</v>
      </c>
      <c r="P13" s="82" t="s">
        <v>378</v>
      </c>
      <c r="Q13" s="358">
        <f>'Base Increase'!$A$5</f>
        <v>45748</v>
      </c>
      <c r="R13" s="354" t="s">
        <v>391</v>
      </c>
    </row>
    <row r="14" spans="1:18" ht="12.75" customHeight="1" x14ac:dyDescent="0.25"/>
    <row r="15" spans="1:18" ht="12.75" customHeight="1" x14ac:dyDescent="0.25"/>
    <row r="16" spans="1:18" ht="12.75" customHeight="1" x14ac:dyDescent="0.25"/>
  </sheetData>
  <sortState xmlns:xlrd2="http://schemas.microsoft.com/office/spreadsheetml/2017/richdata2" ref="A3:G11">
    <sortCondition ref="A3"/>
  </sortState>
  <dataValidations count="1">
    <dataValidation type="list" allowBlank="1" showInputMessage="1" showErrorMessage="1" sqref="P3:P13" xr:uid="{476FB0C6-EDF3-45A9-9A0F-5238E35FB25B}">
      <formula1>"Inclusive, Excluding, N/A"</formula1>
    </dataValidation>
  </dataValidations>
  <pageMargins left="0.23622047244094491" right="0.23622047244094491" top="0.74803149606299213" bottom="0.74803149606299213" header="0.31496062992125984" footer="0.31496062992125984"/>
  <pageSetup paperSize="9" scale="90" fitToHeight="0"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A1:R81"/>
  <sheetViews>
    <sheetView view="pageBreakPreview" zoomScaleNormal="100" zoomScaleSheetLayoutView="100" workbookViewId="0">
      <selection activeCell="S39" sqref="S39"/>
    </sheetView>
  </sheetViews>
  <sheetFormatPr defaultColWidth="9" defaultRowHeight="15.75" x14ac:dyDescent="0.25"/>
  <cols>
    <col min="1" max="1" width="83.5" style="48" customWidth="1"/>
    <col min="2" max="2" width="8.875" style="126" hidden="1" customWidth="1"/>
    <col min="3" max="3" width="8.625" style="126" hidden="1" customWidth="1"/>
    <col min="4" max="12" width="8.625" style="227" hidden="1" customWidth="1"/>
    <col min="13" max="13" width="8.625" style="227" customWidth="1"/>
    <col min="14" max="14" width="21.875" style="227" hidden="1" customWidth="1"/>
    <col min="15" max="15" width="22.625" style="48" customWidth="1"/>
    <col min="16" max="16" width="8.625" style="48" customWidth="1"/>
    <col min="17" max="17" width="12.625" style="128" customWidth="1"/>
    <col min="18" max="18" width="14.625" style="48" customWidth="1"/>
    <col min="19" max="16384" width="9" style="48"/>
  </cols>
  <sheetData>
    <row r="1" spans="1:18" ht="30" customHeight="1" x14ac:dyDescent="0.25">
      <c r="A1" s="74" t="s">
        <v>736</v>
      </c>
      <c r="B1" s="54" t="s">
        <v>99</v>
      </c>
      <c r="C1" s="54" t="s">
        <v>8</v>
      </c>
      <c r="D1" s="54" t="s">
        <v>593</v>
      </c>
      <c r="E1" s="54" t="s">
        <v>788</v>
      </c>
      <c r="F1" s="54" t="s">
        <v>794</v>
      </c>
      <c r="G1" s="54" t="s">
        <v>853</v>
      </c>
      <c r="H1" s="432" t="s">
        <v>919</v>
      </c>
      <c r="I1" s="54" t="s">
        <v>918</v>
      </c>
      <c r="J1" s="432" t="s">
        <v>989</v>
      </c>
      <c r="K1" s="54" t="s">
        <v>990</v>
      </c>
      <c r="L1" s="432" t="s">
        <v>1089</v>
      </c>
      <c r="M1" s="54" t="s">
        <v>1090</v>
      </c>
      <c r="N1" s="54" t="s">
        <v>805</v>
      </c>
      <c r="O1" s="74" t="s">
        <v>216</v>
      </c>
      <c r="P1" s="74" t="s">
        <v>2</v>
      </c>
      <c r="Q1" s="75" t="s">
        <v>3</v>
      </c>
      <c r="R1" s="53" t="s">
        <v>1</v>
      </c>
    </row>
    <row r="2" spans="1:18" s="124" customFormat="1" ht="12.75" customHeight="1" x14ac:dyDescent="0.25">
      <c r="A2" s="69" t="s">
        <v>340</v>
      </c>
      <c r="B2" s="70"/>
      <c r="C2" s="71"/>
      <c r="D2" s="71"/>
      <c r="E2" s="71"/>
      <c r="F2" s="71"/>
      <c r="G2" s="71"/>
      <c r="H2" s="66"/>
      <c r="I2" s="66"/>
      <c r="J2" s="66"/>
      <c r="K2" s="66"/>
      <c r="L2" s="66"/>
      <c r="M2" s="66"/>
      <c r="N2" s="71"/>
      <c r="O2" s="70"/>
      <c r="P2" s="70"/>
      <c r="Q2" s="72"/>
      <c r="R2" s="73"/>
    </row>
    <row r="3" spans="1:18" s="124" customFormat="1" ht="12.75" customHeight="1" x14ac:dyDescent="0.25">
      <c r="A3" s="114" t="s">
        <v>341</v>
      </c>
      <c r="B3" s="125"/>
      <c r="C3" s="125">
        <v>160</v>
      </c>
      <c r="D3" s="117">
        <v>165</v>
      </c>
      <c r="E3" s="58">
        <v>170</v>
      </c>
      <c r="F3" s="58">
        <v>170</v>
      </c>
      <c r="G3" s="356">
        <v>175</v>
      </c>
      <c r="H3" s="356">
        <v>192.50000000000003</v>
      </c>
      <c r="I3" s="356">
        <v>193</v>
      </c>
      <c r="J3" s="356">
        <v>202.65</v>
      </c>
      <c r="K3" s="356">
        <v>203</v>
      </c>
      <c r="L3" s="356">
        <f>K3*(1+'Base Increase'!$A$2)</f>
        <v>209.09</v>
      </c>
      <c r="M3" s="356">
        <f>ROUND(L3,0.1)</f>
        <v>209</v>
      </c>
      <c r="N3" s="356" t="s">
        <v>1112</v>
      </c>
      <c r="O3" s="114" t="s">
        <v>917</v>
      </c>
      <c r="P3" s="82" t="s">
        <v>378</v>
      </c>
      <c r="Q3" s="358">
        <f>'Base Increase'!$A$5</f>
        <v>45748</v>
      </c>
      <c r="R3" s="82" t="s">
        <v>391</v>
      </c>
    </row>
    <row r="4" spans="1:18" s="124" customFormat="1" ht="12.75" customHeight="1" x14ac:dyDescent="0.25">
      <c r="A4" s="50" t="s">
        <v>342</v>
      </c>
      <c r="B4" s="52"/>
      <c r="C4" s="52">
        <v>160</v>
      </c>
      <c r="D4" s="120">
        <v>165</v>
      </c>
      <c r="E4" s="58">
        <v>170</v>
      </c>
      <c r="F4" s="58">
        <v>170</v>
      </c>
      <c r="G4" s="356">
        <v>175</v>
      </c>
      <c r="H4" s="356">
        <v>192.50000000000003</v>
      </c>
      <c r="I4" s="356">
        <v>193</v>
      </c>
      <c r="J4" s="356">
        <v>202.65</v>
      </c>
      <c r="K4" s="356">
        <v>203</v>
      </c>
      <c r="L4" s="356">
        <f>K4*(1+'Base Increase'!$A$2)</f>
        <v>209.09</v>
      </c>
      <c r="M4" s="356">
        <f t="shared" ref="M4:M7" si="0">ROUND(L4,0.1)</f>
        <v>209</v>
      </c>
      <c r="N4" s="356" t="s">
        <v>1112</v>
      </c>
      <c r="O4" s="114" t="s">
        <v>917</v>
      </c>
      <c r="P4" s="8" t="s">
        <v>378</v>
      </c>
      <c r="Q4" s="358">
        <f>'Base Increase'!$A$5</f>
        <v>45748</v>
      </c>
      <c r="R4" s="8" t="s">
        <v>391</v>
      </c>
    </row>
    <row r="5" spans="1:18" s="124" customFormat="1" ht="12.75" customHeight="1" x14ac:dyDescent="0.25">
      <c r="A5" s="8" t="s">
        <v>397</v>
      </c>
      <c r="B5" s="8"/>
      <c r="C5" s="9">
        <v>350</v>
      </c>
      <c r="D5" s="9">
        <v>361</v>
      </c>
      <c r="E5" s="58">
        <v>372</v>
      </c>
      <c r="F5" s="58">
        <v>372</v>
      </c>
      <c r="G5" s="356">
        <v>383</v>
      </c>
      <c r="H5" s="356">
        <v>421.3</v>
      </c>
      <c r="I5" s="356">
        <v>421</v>
      </c>
      <c r="J5" s="356">
        <v>442.05</v>
      </c>
      <c r="K5" s="356">
        <v>442</v>
      </c>
      <c r="L5" s="356">
        <f>K5*(1+'Base Increase'!$A$2)</f>
        <v>455.26</v>
      </c>
      <c r="M5" s="356">
        <f t="shared" si="0"/>
        <v>455</v>
      </c>
      <c r="N5" s="356" t="s">
        <v>1112</v>
      </c>
      <c r="O5" s="8" t="s">
        <v>398</v>
      </c>
      <c r="P5" s="8" t="s">
        <v>378</v>
      </c>
      <c r="Q5" s="358">
        <f>'Base Increase'!$A$5</f>
        <v>45748</v>
      </c>
      <c r="R5" s="8" t="s">
        <v>391</v>
      </c>
    </row>
    <row r="6" spans="1:18" s="124" customFormat="1" ht="12.75" customHeight="1" x14ac:dyDescent="0.25">
      <c r="A6" s="8" t="s">
        <v>343</v>
      </c>
      <c r="B6" s="8"/>
      <c r="C6" s="9">
        <v>550</v>
      </c>
      <c r="D6" s="9">
        <v>567</v>
      </c>
      <c r="E6" s="58">
        <v>584</v>
      </c>
      <c r="F6" s="58">
        <v>584</v>
      </c>
      <c r="G6" s="356">
        <v>602</v>
      </c>
      <c r="H6" s="356">
        <v>662.2</v>
      </c>
      <c r="I6" s="356">
        <v>662</v>
      </c>
      <c r="J6" s="356">
        <v>695.1</v>
      </c>
      <c r="K6" s="356">
        <v>695</v>
      </c>
      <c r="L6" s="356">
        <f>K6*(1+'Base Increase'!$A$2)</f>
        <v>715.85</v>
      </c>
      <c r="M6" s="356">
        <f t="shared" si="0"/>
        <v>716</v>
      </c>
      <c r="N6" s="356" t="s">
        <v>1112</v>
      </c>
      <c r="O6" s="8" t="s">
        <v>398</v>
      </c>
      <c r="P6" s="8" t="s">
        <v>378</v>
      </c>
      <c r="Q6" s="358">
        <f>'Base Increase'!$A$5</f>
        <v>45748</v>
      </c>
      <c r="R6" s="8" t="s">
        <v>391</v>
      </c>
    </row>
    <row r="7" spans="1:18" s="124" customFormat="1" ht="12.75" customHeight="1" x14ac:dyDescent="0.25">
      <c r="A7" s="8" t="s">
        <v>344</v>
      </c>
      <c r="B7" s="8"/>
      <c r="C7" s="9">
        <v>550</v>
      </c>
      <c r="D7" s="9">
        <v>567</v>
      </c>
      <c r="E7" s="58">
        <v>584</v>
      </c>
      <c r="F7" s="58">
        <v>584</v>
      </c>
      <c r="G7" s="356">
        <v>602</v>
      </c>
      <c r="H7" s="356">
        <v>662.2</v>
      </c>
      <c r="I7" s="356">
        <v>662</v>
      </c>
      <c r="J7" s="356">
        <v>695.1</v>
      </c>
      <c r="K7" s="356">
        <v>695</v>
      </c>
      <c r="L7" s="356">
        <f>K7*(1+'Base Increase'!$A$2)</f>
        <v>715.85</v>
      </c>
      <c r="M7" s="356">
        <f t="shared" si="0"/>
        <v>716</v>
      </c>
      <c r="N7" s="356" t="s">
        <v>1112</v>
      </c>
      <c r="O7" s="8" t="s">
        <v>398</v>
      </c>
      <c r="P7" s="8" t="s">
        <v>378</v>
      </c>
      <c r="Q7" s="358">
        <f>'Base Increase'!$A$5</f>
        <v>45748</v>
      </c>
      <c r="R7" s="8" t="s">
        <v>391</v>
      </c>
    </row>
    <row r="8" spans="1:18" s="124" customFormat="1" ht="12.75" customHeight="1" x14ac:dyDescent="0.25">
      <c r="A8" s="8" t="s">
        <v>311</v>
      </c>
      <c r="B8" s="29"/>
      <c r="C8" s="31" t="s">
        <v>345</v>
      </c>
      <c r="D8" s="31" t="s">
        <v>345</v>
      </c>
      <c r="E8" s="31" t="s">
        <v>345</v>
      </c>
      <c r="F8" s="31" t="s">
        <v>345</v>
      </c>
      <c r="G8" s="31" t="s">
        <v>345</v>
      </c>
      <c r="H8" s="79" t="s">
        <v>345</v>
      </c>
      <c r="I8" s="79" t="s">
        <v>345</v>
      </c>
      <c r="J8" s="79" t="s">
        <v>345</v>
      </c>
      <c r="K8" s="79" t="s">
        <v>345</v>
      </c>
      <c r="L8" s="79"/>
      <c r="M8" s="79"/>
      <c r="N8" s="356" t="s">
        <v>1112</v>
      </c>
      <c r="O8" s="8"/>
      <c r="P8" s="8" t="s">
        <v>451</v>
      </c>
      <c r="Q8" s="358">
        <f>'Base Increase'!$A$5</f>
        <v>45748</v>
      </c>
      <c r="R8" s="8" t="s">
        <v>391</v>
      </c>
    </row>
    <row r="9" spans="1:18" s="124" customFormat="1" ht="12.75" customHeight="1" x14ac:dyDescent="0.25">
      <c r="A9" s="165"/>
      <c r="B9" s="165"/>
      <c r="C9" s="166"/>
      <c r="D9" s="166"/>
      <c r="E9" s="166"/>
      <c r="F9" s="166"/>
      <c r="G9" s="166"/>
      <c r="H9" s="166"/>
      <c r="I9" s="166"/>
      <c r="J9" s="166"/>
      <c r="K9" s="166"/>
      <c r="L9" s="166"/>
      <c r="M9" s="166"/>
      <c r="N9" s="166"/>
      <c r="O9" s="165"/>
      <c r="P9" s="165"/>
      <c r="Q9" s="167"/>
      <c r="R9" s="165"/>
    </row>
    <row r="10" spans="1:18" s="124" customFormat="1" ht="12.75" customHeight="1" x14ac:dyDescent="0.25">
      <c r="A10" s="69" t="s">
        <v>346</v>
      </c>
      <c r="B10" s="70"/>
      <c r="C10" s="71"/>
      <c r="D10" s="71"/>
      <c r="E10" s="71"/>
      <c r="F10" s="71"/>
      <c r="G10" s="71"/>
      <c r="H10" s="71"/>
      <c r="I10" s="71"/>
      <c r="J10" s="71"/>
      <c r="K10" s="71"/>
      <c r="L10" s="71"/>
      <c r="M10" s="71"/>
      <c r="N10" s="71"/>
      <c r="O10" s="70"/>
      <c r="P10" s="70"/>
      <c r="Q10" s="72"/>
      <c r="R10" s="73"/>
    </row>
    <row r="11" spans="1:18" s="124" customFormat="1" ht="12.75" customHeight="1" x14ac:dyDescent="0.25">
      <c r="A11" s="82" t="s">
        <v>347</v>
      </c>
      <c r="B11" s="58"/>
      <c r="C11" s="58">
        <v>200</v>
      </c>
      <c r="D11" s="58">
        <v>206</v>
      </c>
      <c r="E11" s="58">
        <v>212</v>
      </c>
      <c r="F11" s="58">
        <v>212</v>
      </c>
      <c r="G11" s="356">
        <v>218</v>
      </c>
      <c r="H11" s="356">
        <v>239.8</v>
      </c>
      <c r="I11" s="356">
        <v>240</v>
      </c>
      <c r="J11" s="356">
        <v>252</v>
      </c>
      <c r="K11" s="356">
        <v>252</v>
      </c>
      <c r="L11" s="356">
        <f>K11*(1+'Base Increase'!$A$2)</f>
        <v>259.56</v>
      </c>
      <c r="M11" s="356">
        <f t="shared" ref="M11:M15" si="1">ROUND(L11,0.1)</f>
        <v>260</v>
      </c>
      <c r="N11" s="356" t="s">
        <v>1112</v>
      </c>
      <c r="O11" s="85" t="s">
        <v>401</v>
      </c>
      <c r="P11" s="82" t="s">
        <v>378</v>
      </c>
      <c r="Q11" s="358">
        <f>'Base Increase'!$A$5</f>
        <v>45748</v>
      </c>
      <c r="R11" s="82" t="s">
        <v>391</v>
      </c>
    </row>
    <row r="12" spans="1:18" s="124" customFormat="1" ht="12.75" customHeight="1" x14ac:dyDescent="0.25">
      <c r="A12" s="8" t="s">
        <v>348</v>
      </c>
      <c r="B12" s="8"/>
      <c r="C12" s="9">
        <v>50</v>
      </c>
      <c r="D12" s="9">
        <v>52</v>
      </c>
      <c r="E12" s="58">
        <v>54</v>
      </c>
      <c r="F12" s="58">
        <v>54</v>
      </c>
      <c r="G12" s="356">
        <v>56</v>
      </c>
      <c r="H12" s="356">
        <v>61.600000000000009</v>
      </c>
      <c r="I12" s="356">
        <v>62</v>
      </c>
      <c r="J12" s="356">
        <v>65.100000000000009</v>
      </c>
      <c r="K12" s="356">
        <v>65</v>
      </c>
      <c r="L12" s="356">
        <f>K12*(1+'Base Increase'!$A$2)</f>
        <v>66.95</v>
      </c>
      <c r="M12" s="356">
        <f t="shared" si="1"/>
        <v>67</v>
      </c>
      <c r="N12" s="356" t="s">
        <v>1112</v>
      </c>
      <c r="O12" s="8" t="s">
        <v>403</v>
      </c>
      <c r="P12" s="8" t="s">
        <v>378</v>
      </c>
      <c r="Q12" s="358">
        <f>'Base Increase'!$A$5</f>
        <v>45748</v>
      </c>
      <c r="R12" s="8" t="s">
        <v>391</v>
      </c>
    </row>
    <row r="13" spans="1:18" ht="12.75" customHeight="1" x14ac:dyDescent="0.25">
      <c r="A13" s="8" t="s">
        <v>349</v>
      </c>
      <c r="B13" s="29"/>
      <c r="C13" s="29">
        <v>200</v>
      </c>
      <c r="D13" s="29">
        <v>206</v>
      </c>
      <c r="E13" s="58">
        <v>212</v>
      </c>
      <c r="F13" s="58">
        <v>212</v>
      </c>
      <c r="G13" s="356">
        <v>218</v>
      </c>
      <c r="H13" s="356">
        <v>239.8</v>
      </c>
      <c r="I13" s="356">
        <v>240</v>
      </c>
      <c r="J13" s="356">
        <v>252</v>
      </c>
      <c r="K13" s="356">
        <v>252</v>
      </c>
      <c r="L13" s="356">
        <f>K13*(1+'Base Increase'!$A$2)</f>
        <v>259.56</v>
      </c>
      <c r="M13" s="356">
        <f t="shared" si="1"/>
        <v>260</v>
      </c>
      <c r="N13" s="356" t="s">
        <v>1112</v>
      </c>
      <c r="O13" s="32" t="s">
        <v>402</v>
      </c>
      <c r="P13" s="8" t="s">
        <v>378</v>
      </c>
      <c r="Q13" s="358">
        <f>'Base Increase'!$A$5</f>
        <v>45748</v>
      </c>
      <c r="R13" s="8" t="s">
        <v>391</v>
      </c>
    </row>
    <row r="14" spans="1:18" ht="12.75" customHeight="1" x14ac:dyDescent="0.25">
      <c r="A14" s="8" t="s">
        <v>712</v>
      </c>
      <c r="B14" s="29"/>
      <c r="C14" s="29">
        <v>50</v>
      </c>
      <c r="D14" s="29">
        <v>52</v>
      </c>
      <c r="E14" s="58">
        <v>54</v>
      </c>
      <c r="F14" s="58">
        <v>54</v>
      </c>
      <c r="G14" s="356">
        <v>56</v>
      </c>
      <c r="H14" s="356">
        <v>61.600000000000009</v>
      </c>
      <c r="I14" s="356">
        <v>62</v>
      </c>
      <c r="J14" s="356">
        <v>65.100000000000009</v>
      </c>
      <c r="K14" s="356">
        <v>65</v>
      </c>
      <c r="L14" s="356">
        <f>K14*(1+'Base Increase'!$A$2)</f>
        <v>66.95</v>
      </c>
      <c r="M14" s="356">
        <f t="shared" si="1"/>
        <v>67</v>
      </c>
      <c r="N14" s="356" t="s">
        <v>1112</v>
      </c>
      <c r="O14" s="32" t="s">
        <v>403</v>
      </c>
      <c r="P14" s="8" t="s">
        <v>378</v>
      </c>
      <c r="Q14" s="358">
        <f>'Base Increase'!$A$5</f>
        <v>45748</v>
      </c>
      <c r="R14" s="8" t="s">
        <v>391</v>
      </c>
    </row>
    <row r="15" spans="1:18" ht="12.75" customHeight="1" x14ac:dyDescent="0.25">
      <c r="A15" s="8" t="s">
        <v>709</v>
      </c>
      <c r="B15" s="29"/>
      <c r="C15" s="29">
        <v>45</v>
      </c>
      <c r="D15" s="29">
        <v>47</v>
      </c>
      <c r="E15" s="58">
        <v>48</v>
      </c>
      <c r="F15" s="58">
        <v>48</v>
      </c>
      <c r="G15" s="356">
        <v>49</v>
      </c>
      <c r="H15" s="356">
        <v>53.900000000000006</v>
      </c>
      <c r="I15" s="356">
        <v>54</v>
      </c>
      <c r="J15" s="356">
        <v>56.7</v>
      </c>
      <c r="K15" s="356">
        <v>57</v>
      </c>
      <c r="L15" s="356">
        <f>K15*(1+'Base Increase'!$A$2)</f>
        <v>58.71</v>
      </c>
      <c r="M15" s="356">
        <f t="shared" si="1"/>
        <v>59</v>
      </c>
      <c r="N15" s="356" t="s">
        <v>1112</v>
      </c>
      <c r="O15" s="32" t="s">
        <v>402</v>
      </c>
      <c r="P15" s="8" t="s">
        <v>378</v>
      </c>
      <c r="Q15" s="358">
        <f>'Base Increase'!$A$5</f>
        <v>45748</v>
      </c>
      <c r="R15" s="8" t="s">
        <v>391</v>
      </c>
    </row>
    <row r="16" spans="1:18" ht="12.75" customHeight="1" x14ac:dyDescent="0.25">
      <c r="A16" s="165"/>
      <c r="B16" s="165"/>
      <c r="C16" s="166"/>
      <c r="D16" s="166"/>
      <c r="E16" s="166"/>
      <c r="F16" s="166"/>
      <c r="G16" s="166"/>
      <c r="H16" s="166"/>
      <c r="I16" s="166"/>
      <c r="J16" s="166"/>
      <c r="K16" s="166"/>
      <c r="L16" s="166"/>
      <c r="M16" s="166"/>
      <c r="N16" s="166"/>
      <c r="O16" s="165"/>
      <c r="P16" s="165"/>
      <c r="Q16" s="167"/>
      <c r="R16" s="165"/>
    </row>
    <row r="17" spans="1:18" ht="12.75" customHeight="1" x14ac:dyDescent="0.25">
      <c r="A17" s="69" t="s">
        <v>350</v>
      </c>
      <c r="B17" s="66"/>
      <c r="C17" s="66"/>
      <c r="D17" s="66"/>
      <c r="E17" s="71"/>
      <c r="F17" s="71"/>
      <c r="G17" s="71"/>
      <c r="H17" s="71"/>
      <c r="I17" s="71"/>
      <c r="J17" s="71"/>
      <c r="K17" s="71"/>
      <c r="L17" s="71"/>
      <c r="M17" s="71"/>
      <c r="N17" s="71"/>
      <c r="O17" s="78"/>
      <c r="P17" s="70"/>
      <c r="Q17" s="72"/>
      <c r="R17" s="73"/>
    </row>
    <row r="18" spans="1:18" ht="12.75" customHeight="1" x14ac:dyDescent="0.25">
      <c r="A18" s="82" t="s">
        <v>352</v>
      </c>
      <c r="B18" s="58"/>
      <c r="C18" s="58">
        <v>40</v>
      </c>
      <c r="D18" s="58">
        <v>42</v>
      </c>
      <c r="E18" s="58">
        <v>43</v>
      </c>
      <c r="F18" s="58">
        <v>43</v>
      </c>
      <c r="G18" s="356">
        <v>44</v>
      </c>
      <c r="H18" s="356">
        <v>48.400000000000006</v>
      </c>
      <c r="I18" s="356">
        <v>48</v>
      </c>
      <c r="J18" s="356">
        <v>50.400000000000006</v>
      </c>
      <c r="K18" s="356">
        <v>50</v>
      </c>
      <c r="L18" s="356">
        <f>K18*(1+'Base Increase'!$A$2)</f>
        <v>51.5</v>
      </c>
      <c r="M18" s="356">
        <f t="shared" ref="M18:M34" si="2">ROUND(L18,0.1)</f>
        <v>52</v>
      </c>
      <c r="N18" s="356" t="s">
        <v>1112</v>
      </c>
      <c r="O18" s="85" t="s">
        <v>729</v>
      </c>
      <c r="P18" s="82" t="s">
        <v>378</v>
      </c>
      <c r="Q18" s="358">
        <f>'Base Increase'!$A$5</f>
        <v>45748</v>
      </c>
      <c r="R18" s="82" t="s">
        <v>391</v>
      </c>
    </row>
    <row r="19" spans="1:18" ht="12.75" customHeight="1" x14ac:dyDescent="0.25">
      <c r="A19" s="8" t="s">
        <v>351</v>
      </c>
      <c r="B19" s="29"/>
      <c r="C19" s="29">
        <v>40</v>
      </c>
      <c r="D19" s="29">
        <v>42</v>
      </c>
      <c r="E19" s="58">
        <v>43</v>
      </c>
      <c r="F19" s="58">
        <v>43</v>
      </c>
      <c r="G19" s="356">
        <v>44</v>
      </c>
      <c r="H19" s="356">
        <v>48.400000000000006</v>
      </c>
      <c r="I19" s="356">
        <v>48</v>
      </c>
      <c r="J19" s="356">
        <v>50.400000000000006</v>
      </c>
      <c r="K19" s="356">
        <v>50</v>
      </c>
      <c r="L19" s="356">
        <f>K19*(1+'Base Increase'!$A$2)</f>
        <v>51.5</v>
      </c>
      <c r="M19" s="356">
        <f t="shared" si="2"/>
        <v>52</v>
      </c>
      <c r="N19" s="356" t="s">
        <v>1112</v>
      </c>
      <c r="O19" s="85" t="s">
        <v>729</v>
      </c>
      <c r="P19" s="8" t="s">
        <v>378</v>
      </c>
      <c r="Q19" s="358">
        <f>'Base Increase'!$A$5</f>
        <v>45748</v>
      </c>
      <c r="R19" s="8" t="s">
        <v>391</v>
      </c>
    </row>
    <row r="20" spans="1:18" ht="12.75" customHeight="1" x14ac:dyDescent="0.25">
      <c r="A20" s="8" t="s">
        <v>710</v>
      </c>
      <c r="B20" s="29"/>
      <c r="C20" s="29"/>
      <c r="D20" s="29">
        <v>52</v>
      </c>
      <c r="E20" s="58">
        <v>54</v>
      </c>
      <c r="F20" s="58">
        <v>54</v>
      </c>
      <c r="G20" s="356">
        <v>56</v>
      </c>
      <c r="H20" s="356">
        <v>61.600000000000009</v>
      </c>
      <c r="I20" s="356">
        <v>62</v>
      </c>
      <c r="J20" s="356">
        <v>65.100000000000009</v>
      </c>
      <c r="K20" s="356">
        <v>65</v>
      </c>
      <c r="L20" s="356">
        <f>K20*(1+'Base Increase'!$A$2)</f>
        <v>66.95</v>
      </c>
      <c r="M20" s="356">
        <f t="shared" si="2"/>
        <v>67</v>
      </c>
      <c r="N20" s="356" t="s">
        <v>1112</v>
      </c>
      <c r="O20" s="32" t="s">
        <v>729</v>
      </c>
      <c r="P20" s="8" t="s">
        <v>378</v>
      </c>
      <c r="Q20" s="358">
        <f>'Base Increase'!$A$5</f>
        <v>45748</v>
      </c>
      <c r="R20" s="8" t="s">
        <v>391</v>
      </c>
    </row>
    <row r="21" spans="1:18" ht="12.75" customHeight="1" x14ac:dyDescent="0.25">
      <c r="A21" s="8" t="s">
        <v>711</v>
      </c>
      <c r="B21" s="29"/>
      <c r="C21" s="29"/>
      <c r="D21" s="29">
        <v>155</v>
      </c>
      <c r="E21" s="58">
        <v>160</v>
      </c>
      <c r="F21" s="58">
        <v>160</v>
      </c>
      <c r="G21" s="356">
        <v>165</v>
      </c>
      <c r="H21" s="356">
        <v>181.50000000000003</v>
      </c>
      <c r="I21" s="356">
        <v>182</v>
      </c>
      <c r="J21" s="356">
        <v>191.1</v>
      </c>
      <c r="K21" s="356">
        <v>191</v>
      </c>
      <c r="L21" s="356">
        <f>K21*(1+'Base Increase'!$A$2)</f>
        <v>196.73000000000002</v>
      </c>
      <c r="M21" s="356">
        <f t="shared" si="2"/>
        <v>197</v>
      </c>
      <c r="N21" s="356" t="s">
        <v>1112</v>
      </c>
      <c r="O21" s="32" t="s">
        <v>730</v>
      </c>
      <c r="P21" s="8" t="s">
        <v>378</v>
      </c>
      <c r="Q21" s="358">
        <f>'Base Increase'!$A$5</f>
        <v>45748</v>
      </c>
      <c r="R21" s="8" t="s">
        <v>391</v>
      </c>
    </row>
    <row r="22" spans="1:18" ht="12.75" customHeight="1" x14ac:dyDescent="0.25">
      <c r="A22" s="8" t="s">
        <v>353</v>
      </c>
      <c r="B22" s="29"/>
      <c r="C22" s="29">
        <v>100</v>
      </c>
      <c r="D22" s="29">
        <v>103</v>
      </c>
      <c r="E22" s="58">
        <v>106</v>
      </c>
      <c r="F22" s="58">
        <v>106</v>
      </c>
      <c r="G22" s="356">
        <v>109</v>
      </c>
      <c r="H22" s="356">
        <v>119.9</v>
      </c>
      <c r="I22" s="356">
        <v>120</v>
      </c>
      <c r="J22" s="356">
        <v>126</v>
      </c>
      <c r="K22" s="356">
        <v>126</v>
      </c>
      <c r="L22" s="356">
        <f>K22*(1+'Base Increase'!$A$2)</f>
        <v>129.78</v>
      </c>
      <c r="M22" s="356">
        <f t="shared" si="2"/>
        <v>130</v>
      </c>
      <c r="N22" s="356" t="s">
        <v>1112</v>
      </c>
      <c r="O22" s="32" t="s">
        <v>395</v>
      </c>
      <c r="P22" s="8" t="s">
        <v>378</v>
      </c>
      <c r="Q22" s="358">
        <f>'Base Increase'!$A$5</f>
        <v>45748</v>
      </c>
      <c r="R22" s="8" t="s">
        <v>391</v>
      </c>
    </row>
    <row r="23" spans="1:18" ht="12.75" customHeight="1" x14ac:dyDescent="0.25">
      <c r="A23" s="8" t="s">
        <v>354</v>
      </c>
      <c r="B23" s="29"/>
      <c r="C23" s="29">
        <v>20</v>
      </c>
      <c r="D23" s="29">
        <v>21</v>
      </c>
      <c r="E23" s="58">
        <v>22</v>
      </c>
      <c r="F23" s="58">
        <v>22</v>
      </c>
      <c r="G23" s="356">
        <v>23</v>
      </c>
      <c r="H23" s="356">
        <v>25.3</v>
      </c>
      <c r="I23" s="356">
        <v>25</v>
      </c>
      <c r="J23" s="356">
        <v>26.25</v>
      </c>
      <c r="K23" s="356">
        <v>26</v>
      </c>
      <c r="L23" s="356">
        <f>K23*(1+'Base Increase'!$A$2)</f>
        <v>26.78</v>
      </c>
      <c r="M23" s="356">
        <f t="shared" si="2"/>
        <v>27</v>
      </c>
      <c r="N23" s="356" t="s">
        <v>1112</v>
      </c>
      <c r="O23" s="32" t="s">
        <v>714</v>
      </c>
      <c r="P23" s="8" t="s">
        <v>378</v>
      </c>
      <c r="Q23" s="358">
        <f>'Base Increase'!$A$5</f>
        <v>45748</v>
      </c>
      <c r="R23" s="8" t="s">
        <v>391</v>
      </c>
    </row>
    <row r="24" spans="1:18" ht="12.75" customHeight="1" x14ac:dyDescent="0.25">
      <c r="A24" s="8" t="s">
        <v>355</v>
      </c>
      <c r="B24" s="29"/>
      <c r="C24" s="29">
        <v>100</v>
      </c>
      <c r="D24" s="29">
        <v>103</v>
      </c>
      <c r="E24" s="58">
        <v>106</v>
      </c>
      <c r="F24" s="58">
        <v>106</v>
      </c>
      <c r="G24" s="356">
        <v>109</v>
      </c>
      <c r="H24" s="356">
        <v>119.9</v>
      </c>
      <c r="I24" s="356">
        <v>120</v>
      </c>
      <c r="J24" s="356">
        <v>126</v>
      </c>
      <c r="K24" s="356">
        <v>126</v>
      </c>
      <c r="L24" s="356">
        <f>K24*(1+'Base Increase'!$A$2)</f>
        <v>129.78</v>
      </c>
      <c r="M24" s="356">
        <f t="shared" si="2"/>
        <v>130</v>
      </c>
      <c r="N24" s="356" t="s">
        <v>1112</v>
      </c>
      <c r="O24" s="32" t="s">
        <v>395</v>
      </c>
      <c r="P24" s="8" t="s">
        <v>378</v>
      </c>
      <c r="Q24" s="358">
        <f>'Base Increase'!$A$5</f>
        <v>45748</v>
      </c>
      <c r="R24" s="8" t="s">
        <v>391</v>
      </c>
    </row>
    <row r="25" spans="1:18" ht="12.75" customHeight="1" x14ac:dyDescent="0.25">
      <c r="A25" s="8" t="s">
        <v>356</v>
      </c>
      <c r="B25" s="29"/>
      <c r="C25" s="29">
        <v>20</v>
      </c>
      <c r="D25" s="29">
        <v>21</v>
      </c>
      <c r="E25" s="58">
        <v>22</v>
      </c>
      <c r="F25" s="58">
        <v>22</v>
      </c>
      <c r="G25" s="356">
        <v>23</v>
      </c>
      <c r="H25" s="356">
        <v>25.3</v>
      </c>
      <c r="I25" s="356">
        <v>25</v>
      </c>
      <c r="J25" s="356">
        <v>26.25</v>
      </c>
      <c r="K25" s="356">
        <v>26</v>
      </c>
      <c r="L25" s="356">
        <f>K25*(1+'Base Increase'!$A$2)</f>
        <v>26.78</v>
      </c>
      <c r="M25" s="356">
        <f t="shared" si="2"/>
        <v>27</v>
      </c>
      <c r="N25" s="356" t="s">
        <v>1112</v>
      </c>
      <c r="O25" s="32" t="s">
        <v>714</v>
      </c>
      <c r="P25" s="8" t="s">
        <v>378</v>
      </c>
      <c r="Q25" s="358">
        <f>'Base Increase'!$A$5</f>
        <v>45748</v>
      </c>
      <c r="R25" s="8" t="s">
        <v>391</v>
      </c>
    </row>
    <row r="26" spans="1:18" ht="12.75" customHeight="1" x14ac:dyDescent="0.25">
      <c r="A26" s="8" t="s">
        <v>357</v>
      </c>
      <c r="B26" s="29"/>
      <c r="C26" s="29">
        <v>50</v>
      </c>
      <c r="D26" s="29">
        <v>52</v>
      </c>
      <c r="E26" s="58">
        <v>54</v>
      </c>
      <c r="F26" s="58">
        <v>54</v>
      </c>
      <c r="G26" s="356">
        <v>56</v>
      </c>
      <c r="H26" s="356">
        <v>61.600000000000009</v>
      </c>
      <c r="I26" s="356">
        <v>62</v>
      </c>
      <c r="J26" s="356">
        <v>65.100000000000009</v>
      </c>
      <c r="K26" s="356">
        <v>65</v>
      </c>
      <c r="L26" s="356">
        <f>K26*(1+'Base Increase'!$A$2)</f>
        <v>66.95</v>
      </c>
      <c r="M26" s="356">
        <f t="shared" si="2"/>
        <v>67</v>
      </c>
      <c r="N26" s="356" t="s">
        <v>1112</v>
      </c>
      <c r="O26" s="32" t="s">
        <v>395</v>
      </c>
      <c r="P26" s="8" t="s">
        <v>378</v>
      </c>
      <c r="Q26" s="358">
        <f>'Base Increase'!$A$5</f>
        <v>45748</v>
      </c>
      <c r="R26" s="8" t="s">
        <v>391</v>
      </c>
    </row>
    <row r="27" spans="1:18" ht="12.75" customHeight="1" x14ac:dyDescent="0.25">
      <c r="A27" s="8" t="s">
        <v>358</v>
      </c>
      <c r="B27" s="29"/>
      <c r="C27" s="29">
        <v>10</v>
      </c>
      <c r="D27" s="29">
        <v>11</v>
      </c>
      <c r="E27" s="58">
        <v>11</v>
      </c>
      <c r="F27" s="58">
        <v>11</v>
      </c>
      <c r="G27" s="356">
        <v>11</v>
      </c>
      <c r="H27" s="356">
        <v>12.100000000000001</v>
      </c>
      <c r="I27" s="356">
        <v>12</v>
      </c>
      <c r="J27" s="356">
        <v>12.600000000000001</v>
      </c>
      <c r="K27" s="356">
        <v>13</v>
      </c>
      <c r="L27" s="356">
        <f>K27*(1+'Base Increase'!$A$2)</f>
        <v>13.39</v>
      </c>
      <c r="M27" s="356">
        <f t="shared" si="2"/>
        <v>13</v>
      </c>
      <c r="N27" s="356" t="s">
        <v>1112</v>
      </c>
      <c r="O27" s="32" t="s">
        <v>714</v>
      </c>
      <c r="P27" s="8" t="s">
        <v>378</v>
      </c>
      <c r="Q27" s="358">
        <f>'Base Increase'!$A$5</f>
        <v>45748</v>
      </c>
      <c r="R27" s="8" t="s">
        <v>391</v>
      </c>
    </row>
    <row r="28" spans="1:18" ht="12.75" customHeight="1" x14ac:dyDescent="0.25">
      <c r="A28" s="8" t="s">
        <v>359</v>
      </c>
      <c r="B28" s="29"/>
      <c r="C28" s="29">
        <v>45</v>
      </c>
      <c r="D28" s="29">
        <v>47</v>
      </c>
      <c r="E28" s="58">
        <v>48</v>
      </c>
      <c r="F28" s="58">
        <v>48</v>
      </c>
      <c r="G28" s="356">
        <v>49</v>
      </c>
      <c r="H28" s="356">
        <v>53.900000000000006</v>
      </c>
      <c r="I28" s="356">
        <v>54</v>
      </c>
      <c r="J28" s="356">
        <v>56.7</v>
      </c>
      <c r="K28" s="356">
        <v>57</v>
      </c>
      <c r="L28" s="356">
        <f>K28*(1+'Base Increase'!$A$2)</f>
        <v>58.71</v>
      </c>
      <c r="M28" s="356">
        <f t="shared" si="2"/>
        <v>59</v>
      </c>
      <c r="N28" s="356" t="s">
        <v>1112</v>
      </c>
      <c r="O28" s="32" t="s">
        <v>395</v>
      </c>
      <c r="P28" s="8" t="s">
        <v>378</v>
      </c>
      <c r="Q28" s="358">
        <f>'Base Increase'!$A$5</f>
        <v>45748</v>
      </c>
      <c r="R28" s="8" t="s">
        <v>391</v>
      </c>
    </row>
    <row r="29" spans="1:18" ht="12.75" customHeight="1" x14ac:dyDescent="0.25">
      <c r="A29" s="8" t="s">
        <v>360</v>
      </c>
      <c r="B29" s="29"/>
      <c r="C29" s="29">
        <v>20</v>
      </c>
      <c r="D29" s="29">
        <v>21</v>
      </c>
      <c r="E29" s="58">
        <v>22</v>
      </c>
      <c r="F29" s="58">
        <v>22</v>
      </c>
      <c r="G29" s="356">
        <v>23</v>
      </c>
      <c r="H29" s="356">
        <v>25.3</v>
      </c>
      <c r="I29" s="356">
        <v>25</v>
      </c>
      <c r="J29" s="356">
        <v>26.25</v>
      </c>
      <c r="K29" s="356">
        <v>26</v>
      </c>
      <c r="L29" s="356">
        <f>K29*(1+'Base Increase'!$A$2)</f>
        <v>26.78</v>
      </c>
      <c r="M29" s="356">
        <f t="shared" si="2"/>
        <v>27</v>
      </c>
      <c r="N29" s="356" t="s">
        <v>1112</v>
      </c>
      <c r="O29" s="32" t="s">
        <v>714</v>
      </c>
      <c r="P29" s="8" t="s">
        <v>378</v>
      </c>
      <c r="Q29" s="358">
        <f>'Base Increase'!$A$5</f>
        <v>45748</v>
      </c>
      <c r="R29" s="8" t="s">
        <v>391</v>
      </c>
    </row>
    <row r="30" spans="1:18" ht="12.75" customHeight="1" x14ac:dyDescent="0.25">
      <c r="A30" s="12" t="s">
        <v>713</v>
      </c>
      <c r="B30" s="29"/>
      <c r="C30" s="29">
        <v>30</v>
      </c>
      <c r="D30" s="29">
        <v>31</v>
      </c>
      <c r="E30" s="58">
        <v>32</v>
      </c>
      <c r="F30" s="58">
        <v>32</v>
      </c>
      <c r="G30" s="356">
        <v>33</v>
      </c>
      <c r="H30" s="356">
        <v>36.300000000000004</v>
      </c>
      <c r="I30" s="356">
        <v>36</v>
      </c>
      <c r="J30" s="356">
        <v>37.800000000000004</v>
      </c>
      <c r="K30" s="356">
        <v>38</v>
      </c>
      <c r="L30" s="356">
        <f>K30*(1+'Base Increase'!$A$2)</f>
        <v>39.14</v>
      </c>
      <c r="M30" s="356">
        <f t="shared" si="2"/>
        <v>39</v>
      </c>
      <c r="N30" s="356" t="s">
        <v>1112</v>
      </c>
      <c r="O30" s="32" t="s">
        <v>395</v>
      </c>
      <c r="P30" s="8" t="s">
        <v>378</v>
      </c>
      <c r="Q30" s="358">
        <f>'Base Increase'!$A$5</f>
        <v>45748</v>
      </c>
      <c r="R30" s="8" t="s">
        <v>391</v>
      </c>
    </row>
    <row r="31" spans="1:18" ht="12.75" customHeight="1" x14ac:dyDescent="0.25">
      <c r="A31" s="8" t="s">
        <v>396</v>
      </c>
      <c r="B31" s="29"/>
      <c r="C31" s="29">
        <v>10</v>
      </c>
      <c r="D31" s="29">
        <v>11</v>
      </c>
      <c r="E31" s="58">
        <v>11</v>
      </c>
      <c r="F31" s="58">
        <v>11</v>
      </c>
      <c r="G31" s="356">
        <v>11</v>
      </c>
      <c r="H31" s="356">
        <v>12.100000000000001</v>
      </c>
      <c r="I31" s="356">
        <v>12</v>
      </c>
      <c r="J31" s="356">
        <v>12.600000000000001</v>
      </c>
      <c r="K31" s="356">
        <v>13</v>
      </c>
      <c r="L31" s="356">
        <f>K31*(1+'Base Increase'!$A$2)</f>
        <v>13.39</v>
      </c>
      <c r="M31" s="356">
        <f t="shared" si="2"/>
        <v>13</v>
      </c>
      <c r="N31" s="356" t="s">
        <v>1112</v>
      </c>
      <c r="O31" s="32" t="s">
        <v>714</v>
      </c>
      <c r="P31" s="8" t="s">
        <v>378</v>
      </c>
      <c r="Q31" s="358">
        <f>'Base Increase'!$A$5</f>
        <v>45748</v>
      </c>
      <c r="R31" s="8" t="s">
        <v>391</v>
      </c>
    </row>
    <row r="32" spans="1:18" ht="12.75" customHeight="1" x14ac:dyDescent="0.25">
      <c r="A32" s="8" t="s">
        <v>361</v>
      </c>
      <c r="B32" s="29"/>
      <c r="C32" s="29">
        <v>100</v>
      </c>
      <c r="D32" s="29">
        <v>103</v>
      </c>
      <c r="E32" s="58">
        <v>106</v>
      </c>
      <c r="F32" s="58">
        <v>106</v>
      </c>
      <c r="G32" s="356">
        <v>109</v>
      </c>
      <c r="H32" s="356">
        <v>119.9</v>
      </c>
      <c r="I32" s="356">
        <v>120</v>
      </c>
      <c r="J32" s="356">
        <v>126</v>
      </c>
      <c r="K32" s="356">
        <v>126</v>
      </c>
      <c r="L32" s="356">
        <f>K32*(1+'Base Increase'!$A$2)</f>
        <v>129.78</v>
      </c>
      <c r="M32" s="356">
        <f t="shared" si="2"/>
        <v>130</v>
      </c>
      <c r="N32" s="356" t="s">
        <v>1112</v>
      </c>
      <c r="O32" s="32" t="s">
        <v>395</v>
      </c>
      <c r="P32" s="8" t="s">
        <v>378</v>
      </c>
      <c r="Q32" s="358">
        <f>'Base Increase'!$A$5</f>
        <v>45748</v>
      </c>
      <c r="R32" s="8" t="s">
        <v>391</v>
      </c>
    </row>
    <row r="33" spans="1:18" ht="12.75" customHeight="1" x14ac:dyDescent="0.25">
      <c r="A33" s="8" t="s">
        <v>362</v>
      </c>
      <c r="B33" s="29"/>
      <c r="C33" s="29">
        <v>20</v>
      </c>
      <c r="D33" s="29">
        <v>21</v>
      </c>
      <c r="E33" s="58">
        <v>22</v>
      </c>
      <c r="F33" s="58">
        <v>22</v>
      </c>
      <c r="G33" s="356">
        <v>23</v>
      </c>
      <c r="H33" s="356">
        <v>25.3</v>
      </c>
      <c r="I33" s="356">
        <v>25</v>
      </c>
      <c r="J33" s="356">
        <v>26.25</v>
      </c>
      <c r="K33" s="356">
        <v>26</v>
      </c>
      <c r="L33" s="356">
        <f>K33*(1+'Base Increase'!$A$2)</f>
        <v>26.78</v>
      </c>
      <c r="M33" s="356">
        <f t="shared" si="2"/>
        <v>27</v>
      </c>
      <c r="N33" s="356" t="s">
        <v>1112</v>
      </c>
      <c r="O33" s="32" t="s">
        <v>714</v>
      </c>
      <c r="P33" s="8" t="s">
        <v>378</v>
      </c>
      <c r="Q33" s="358">
        <f>'Base Increase'!$A$5</f>
        <v>45748</v>
      </c>
      <c r="R33" s="8" t="s">
        <v>391</v>
      </c>
    </row>
    <row r="34" spans="1:18" ht="12.75" customHeight="1" x14ac:dyDescent="0.25">
      <c r="A34" s="8" t="s">
        <v>943</v>
      </c>
      <c r="B34" s="52"/>
      <c r="C34" s="52">
        <v>60</v>
      </c>
      <c r="D34" s="120">
        <v>62</v>
      </c>
      <c r="E34" s="58">
        <v>64</v>
      </c>
      <c r="F34" s="58">
        <v>64</v>
      </c>
      <c r="G34" s="356">
        <v>64</v>
      </c>
      <c r="H34" s="356">
        <v>70.400000000000006</v>
      </c>
      <c r="I34" s="356">
        <v>200</v>
      </c>
      <c r="J34" s="356">
        <v>210</v>
      </c>
      <c r="K34" s="356">
        <v>210</v>
      </c>
      <c r="L34" s="356">
        <f>K34*(1+'Base Increase'!$A$2)</f>
        <v>216.3</v>
      </c>
      <c r="M34" s="356">
        <f t="shared" si="2"/>
        <v>216</v>
      </c>
      <c r="N34" s="356" t="s">
        <v>1112</v>
      </c>
      <c r="O34" s="32"/>
      <c r="P34" s="8" t="s">
        <v>378</v>
      </c>
      <c r="Q34" s="358">
        <f>'Base Increase'!$A$5</f>
        <v>45748</v>
      </c>
      <c r="R34" s="8" t="s">
        <v>391</v>
      </c>
    </row>
    <row r="35" spans="1:18" s="6" customFormat="1" ht="12.75" customHeight="1" x14ac:dyDescent="0.25">
      <c r="A35" s="165"/>
      <c r="B35" s="165"/>
      <c r="C35" s="166"/>
      <c r="D35" s="166"/>
      <c r="E35" s="166"/>
      <c r="F35" s="166"/>
      <c r="G35" s="166"/>
      <c r="H35" s="166"/>
      <c r="I35" s="166"/>
      <c r="J35" s="166"/>
      <c r="K35" s="166"/>
      <c r="L35" s="166"/>
      <c r="M35" s="166"/>
      <c r="N35" s="166"/>
      <c r="O35" s="165"/>
      <c r="P35" s="165"/>
      <c r="Q35" s="167"/>
      <c r="R35" s="165"/>
    </row>
    <row r="36" spans="1:18" s="6" customFormat="1" ht="12.75" customHeight="1" x14ac:dyDescent="0.25">
      <c r="A36" s="69" t="s">
        <v>312</v>
      </c>
      <c r="B36" s="66"/>
      <c r="C36" s="66"/>
      <c r="D36" s="66"/>
      <c r="E36" s="71"/>
      <c r="F36" s="71"/>
      <c r="G36" s="71"/>
      <c r="H36" s="71"/>
      <c r="I36" s="71"/>
      <c r="J36" s="71"/>
      <c r="K36" s="71"/>
      <c r="L36" s="71"/>
      <c r="M36" s="71"/>
      <c r="N36" s="71"/>
      <c r="O36" s="78"/>
      <c r="P36" s="70"/>
      <c r="Q36" s="72"/>
      <c r="R36" s="73"/>
    </row>
    <row r="37" spans="1:18" s="6" customFormat="1" ht="12.75" customHeight="1" x14ac:dyDescent="0.25">
      <c r="A37" s="114" t="s">
        <v>715</v>
      </c>
      <c r="B37" s="125"/>
      <c r="C37" s="125">
        <v>45</v>
      </c>
      <c r="D37" s="117">
        <v>47</v>
      </c>
      <c r="E37" s="58">
        <v>48</v>
      </c>
      <c r="F37" s="58">
        <v>48</v>
      </c>
      <c r="G37" s="356">
        <v>49</v>
      </c>
      <c r="H37" s="356">
        <v>53.900000000000006</v>
      </c>
      <c r="I37" s="356">
        <v>54</v>
      </c>
      <c r="J37" s="356">
        <v>56.7</v>
      </c>
      <c r="K37" s="356">
        <v>57</v>
      </c>
      <c r="L37" s="356">
        <f>K37*(1+'Base Increase'!$A$2)</f>
        <v>58.71</v>
      </c>
      <c r="M37" s="356">
        <f>ROUND(L37,0.1)</f>
        <v>59</v>
      </c>
      <c r="N37" s="356" t="s">
        <v>1112</v>
      </c>
      <c r="O37" s="114" t="s">
        <v>394</v>
      </c>
      <c r="P37" s="82" t="s">
        <v>378</v>
      </c>
      <c r="Q37" s="358">
        <f>'Base Increase'!$A$5</f>
        <v>45748</v>
      </c>
      <c r="R37" s="82" t="s">
        <v>391</v>
      </c>
    </row>
    <row r="38" spans="1:18" s="6" customFormat="1" ht="12.75" customHeight="1" x14ac:dyDescent="0.25">
      <c r="A38" s="180"/>
      <c r="B38" s="180"/>
      <c r="C38" s="181"/>
      <c r="D38" s="181"/>
      <c r="E38" s="166"/>
      <c r="F38" s="166"/>
      <c r="G38" s="166"/>
      <c r="H38" s="166"/>
      <c r="I38" s="166"/>
      <c r="J38" s="166"/>
      <c r="K38" s="166"/>
      <c r="L38" s="166"/>
      <c r="M38" s="166"/>
      <c r="N38" s="166"/>
      <c r="O38" s="180"/>
      <c r="P38" s="180"/>
      <c r="Q38" s="182"/>
      <c r="R38" s="180"/>
    </row>
    <row r="39" spans="1:18" s="6" customFormat="1" ht="12.75" customHeight="1" x14ac:dyDescent="0.25">
      <c r="A39" s="175" t="s">
        <v>363</v>
      </c>
      <c r="B39" s="171"/>
      <c r="C39" s="171"/>
      <c r="D39" s="171"/>
      <c r="E39" s="71"/>
      <c r="F39" s="71"/>
      <c r="G39" s="71"/>
      <c r="H39" s="71"/>
      <c r="I39" s="71"/>
      <c r="J39" s="71"/>
      <c r="K39" s="71"/>
      <c r="L39" s="71"/>
      <c r="M39" s="71"/>
      <c r="N39" s="71"/>
      <c r="O39" s="176"/>
      <c r="P39" s="177"/>
      <c r="Q39" s="178"/>
      <c r="R39" s="179"/>
    </row>
    <row r="40" spans="1:18" s="6" customFormat="1" ht="12.75" customHeight="1" x14ac:dyDescent="0.25">
      <c r="A40" s="114" t="s">
        <v>932</v>
      </c>
      <c r="B40" s="125"/>
      <c r="C40" s="125"/>
      <c r="D40" s="117"/>
      <c r="E40" s="356"/>
      <c r="F40" s="356"/>
      <c r="G40" s="356"/>
      <c r="H40" s="356"/>
      <c r="I40" s="356">
        <v>500</v>
      </c>
      <c r="J40" s="356"/>
      <c r="K40" s="356">
        <v>500</v>
      </c>
      <c r="L40" s="356">
        <f>K40*(1+'Base Increase'!$A$2)</f>
        <v>515</v>
      </c>
      <c r="M40" s="356">
        <f>K40</f>
        <v>500</v>
      </c>
      <c r="N40" s="356" t="s">
        <v>1112</v>
      </c>
      <c r="O40" s="114" t="s">
        <v>394</v>
      </c>
      <c r="P40" s="114" t="s">
        <v>451</v>
      </c>
      <c r="Q40" s="358">
        <f>'Base Increase'!$A$5</f>
        <v>45748</v>
      </c>
      <c r="R40" s="82" t="s">
        <v>391</v>
      </c>
    </row>
    <row r="41" spans="1:18" s="6" customFormat="1" ht="12.75" customHeight="1" x14ac:dyDescent="0.25">
      <c r="A41" s="114" t="s">
        <v>933</v>
      </c>
      <c r="B41" s="125"/>
      <c r="C41" s="125"/>
      <c r="D41" s="117"/>
      <c r="E41" s="356"/>
      <c r="F41" s="356"/>
      <c r="G41" s="356"/>
      <c r="H41" s="356"/>
      <c r="I41" s="356">
        <v>500</v>
      </c>
      <c r="J41" s="356"/>
      <c r="K41" s="356">
        <v>500</v>
      </c>
      <c r="L41" s="356">
        <f>K41*(1+'Base Increase'!$A$2)</f>
        <v>515</v>
      </c>
      <c r="M41" s="356">
        <f t="shared" ref="M41:M45" si="3">K41</f>
        <v>500</v>
      </c>
      <c r="N41" s="356" t="s">
        <v>1112</v>
      </c>
      <c r="O41" s="114" t="s">
        <v>937</v>
      </c>
      <c r="P41" s="114" t="s">
        <v>451</v>
      </c>
      <c r="Q41" s="358">
        <f>'Base Increase'!$A$5</f>
        <v>45748</v>
      </c>
      <c r="R41" s="82" t="s">
        <v>391</v>
      </c>
    </row>
    <row r="42" spans="1:18" s="6" customFormat="1" ht="12.75" customHeight="1" x14ac:dyDescent="0.25">
      <c r="A42" s="114" t="s">
        <v>934</v>
      </c>
      <c r="B42" s="125"/>
      <c r="C42" s="125"/>
      <c r="D42" s="117"/>
      <c r="E42" s="356"/>
      <c r="F42" s="356"/>
      <c r="G42" s="356"/>
      <c r="H42" s="356"/>
      <c r="I42" s="356">
        <v>35</v>
      </c>
      <c r="J42" s="356"/>
      <c r="K42" s="356">
        <v>35</v>
      </c>
      <c r="L42" s="356">
        <f>K42*(1+'Base Increase'!$A$2)</f>
        <v>36.050000000000004</v>
      </c>
      <c r="M42" s="356">
        <f t="shared" si="3"/>
        <v>35</v>
      </c>
      <c r="N42" s="356" t="s">
        <v>1112</v>
      </c>
      <c r="O42" s="114" t="s">
        <v>938</v>
      </c>
      <c r="P42" s="114" t="s">
        <v>451</v>
      </c>
      <c r="Q42" s="358">
        <f>'Base Increase'!$A$5</f>
        <v>45748</v>
      </c>
      <c r="R42" s="82" t="s">
        <v>391</v>
      </c>
    </row>
    <row r="43" spans="1:18" s="6" customFormat="1" ht="12.75" customHeight="1" x14ac:dyDescent="0.25">
      <c r="A43" s="114" t="s">
        <v>935</v>
      </c>
      <c r="B43" s="125"/>
      <c r="C43" s="125"/>
      <c r="D43" s="117"/>
      <c r="E43" s="356"/>
      <c r="F43" s="356"/>
      <c r="G43" s="356"/>
      <c r="H43" s="356"/>
      <c r="I43" s="356">
        <v>20</v>
      </c>
      <c r="J43" s="356"/>
      <c r="K43" s="356">
        <v>20</v>
      </c>
      <c r="L43" s="356">
        <f>K43*(1+'Base Increase'!$A$2)</f>
        <v>20.6</v>
      </c>
      <c r="M43" s="356">
        <f t="shared" si="3"/>
        <v>20</v>
      </c>
      <c r="N43" s="356" t="s">
        <v>1112</v>
      </c>
      <c r="O43" s="114" t="s">
        <v>939</v>
      </c>
      <c r="P43" s="114" t="s">
        <v>451</v>
      </c>
      <c r="Q43" s="358">
        <f>'Base Increase'!$A$5</f>
        <v>45748</v>
      </c>
      <c r="R43" s="82" t="s">
        <v>391</v>
      </c>
    </row>
    <row r="44" spans="1:18" s="6" customFormat="1" ht="12.75" customHeight="1" x14ac:dyDescent="0.25">
      <c r="A44" s="114" t="s">
        <v>936</v>
      </c>
      <c r="B44" s="125"/>
      <c r="C44" s="125"/>
      <c r="D44" s="117"/>
      <c r="E44" s="356"/>
      <c r="F44" s="356"/>
      <c r="G44" s="356"/>
      <c r="H44" s="356"/>
      <c r="I44" s="356">
        <v>5</v>
      </c>
      <c r="J44" s="356"/>
      <c r="K44" s="356">
        <v>5</v>
      </c>
      <c r="L44" s="356">
        <f>K44*(1+'Base Increase'!$A$2)</f>
        <v>5.15</v>
      </c>
      <c r="M44" s="356">
        <f t="shared" si="3"/>
        <v>5</v>
      </c>
      <c r="N44" s="356" t="s">
        <v>1112</v>
      </c>
      <c r="O44" s="114" t="s">
        <v>940</v>
      </c>
      <c r="P44" s="114" t="s">
        <v>451</v>
      </c>
      <c r="Q44" s="358">
        <f>'Base Increase'!$A$5</f>
        <v>45748</v>
      </c>
      <c r="R44" s="82" t="s">
        <v>391</v>
      </c>
    </row>
    <row r="45" spans="1:18" s="6" customFormat="1" ht="12.75" customHeight="1" x14ac:dyDescent="0.25">
      <c r="A45" s="114" t="s">
        <v>716</v>
      </c>
      <c r="B45" s="125"/>
      <c r="C45" s="125">
        <v>60</v>
      </c>
      <c r="D45" s="117">
        <v>62</v>
      </c>
      <c r="E45" s="58">
        <v>64</v>
      </c>
      <c r="F45" s="58">
        <v>64</v>
      </c>
      <c r="G45" s="356">
        <v>66</v>
      </c>
      <c r="H45" s="356">
        <v>72.600000000000009</v>
      </c>
      <c r="I45" s="356">
        <v>72.600000000000009</v>
      </c>
      <c r="J45" s="356"/>
      <c r="K45" s="356">
        <v>72.600000000000009</v>
      </c>
      <c r="L45" s="356">
        <f>K45*(1+'Base Increase'!$A$2)</f>
        <v>74.778000000000006</v>
      </c>
      <c r="M45" s="356">
        <f t="shared" si="3"/>
        <v>72.600000000000009</v>
      </c>
      <c r="N45" s="356" t="s">
        <v>1112</v>
      </c>
      <c r="O45" s="114" t="s">
        <v>5</v>
      </c>
      <c r="P45" s="114" t="s">
        <v>451</v>
      </c>
      <c r="Q45" s="358">
        <f>'Base Increase'!$A$5</f>
        <v>45748</v>
      </c>
      <c r="R45" s="82" t="s">
        <v>391</v>
      </c>
    </row>
    <row r="46" spans="1:18" s="6" customFormat="1" ht="12.75" customHeight="1" x14ac:dyDescent="0.25">
      <c r="A46" s="165"/>
      <c r="B46" s="165"/>
      <c r="C46" s="166"/>
      <c r="D46" s="166"/>
      <c r="E46" s="166"/>
      <c r="F46" s="166"/>
      <c r="G46" s="166"/>
      <c r="H46" s="166"/>
      <c r="I46" s="166"/>
      <c r="J46" s="166"/>
      <c r="K46" s="166"/>
      <c r="L46" s="166"/>
      <c r="M46" s="166"/>
      <c r="N46" s="166"/>
      <c r="O46" s="165"/>
      <c r="P46" s="165"/>
      <c r="Q46" s="167"/>
      <c r="R46" s="165"/>
    </row>
    <row r="47" spans="1:18" s="6" customFormat="1" ht="12.75" customHeight="1" x14ac:dyDescent="0.25">
      <c r="A47" s="69" t="s">
        <v>717</v>
      </c>
      <c r="B47" s="66"/>
      <c r="C47" s="66"/>
      <c r="D47" s="66"/>
      <c r="E47" s="71"/>
      <c r="F47" s="71"/>
      <c r="G47" s="71"/>
      <c r="H47" s="71"/>
      <c r="I47" s="71"/>
      <c r="J47" s="71"/>
      <c r="K47" s="71"/>
      <c r="L47" s="71"/>
      <c r="M47" s="71"/>
      <c r="N47" s="71"/>
      <c r="O47" s="78"/>
      <c r="P47" s="70"/>
      <c r="Q47" s="72"/>
      <c r="R47" s="73"/>
    </row>
    <row r="48" spans="1:18" s="6" customFormat="1" ht="12.75" customHeight="1" x14ac:dyDescent="0.25">
      <c r="A48" s="87" t="s">
        <v>718</v>
      </c>
      <c r="B48" s="88"/>
      <c r="C48" s="88"/>
      <c r="D48" s="138" t="s">
        <v>120</v>
      </c>
      <c r="E48" s="138" t="s">
        <v>120</v>
      </c>
      <c r="F48" s="138" t="s">
        <v>120</v>
      </c>
      <c r="G48" s="138" t="s">
        <v>120</v>
      </c>
      <c r="H48" s="140"/>
      <c r="I48" s="140" t="s">
        <v>120</v>
      </c>
      <c r="J48" s="140"/>
      <c r="K48" s="140" t="s">
        <v>120</v>
      </c>
      <c r="L48" s="140"/>
      <c r="M48" s="140"/>
      <c r="N48" s="356" t="s">
        <v>1112</v>
      </c>
      <c r="O48" s="87"/>
      <c r="P48" s="82" t="s">
        <v>378</v>
      </c>
      <c r="Q48" s="358">
        <f>'Base Increase'!$A$5</f>
        <v>45748</v>
      </c>
      <c r="R48" s="8" t="s">
        <v>391</v>
      </c>
    </row>
    <row r="49" spans="1:18" s="6" customFormat="1" ht="12.75" customHeight="1" x14ac:dyDescent="0.25">
      <c r="A49" s="87" t="s">
        <v>753</v>
      </c>
      <c r="B49" s="88"/>
      <c r="C49" s="88"/>
      <c r="D49" s="9">
        <v>52</v>
      </c>
      <c r="E49" s="58">
        <v>54</v>
      </c>
      <c r="F49" s="58">
        <v>54</v>
      </c>
      <c r="G49" s="356">
        <v>56</v>
      </c>
      <c r="H49" s="356">
        <v>61.600000000000009</v>
      </c>
      <c r="I49" s="356">
        <v>62</v>
      </c>
      <c r="J49" s="356">
        <v>65.100000000000009</v>
      </c>
      <c r="K49" s="356">
        <v>65</v>
      </c>
      <c r="L49" s="356">
        <f>K49*(1+'Base Increase'!$A$2)</f>
        <v>66.95</v>
      </c>
      <c r="M49" s="356">
        <f t="shared" ref="M49:M53" si="4">ROUND(L49,0.1)</f>
        <v>67</v>
      </c>
      <c r="N49" s="356" t="s">
        <v>1112</v>
      </c>
      <c r="O49" s="87" t="s">
        <v>5</v>
      </c>
      <c r="P49" s="82" t="s">
        <v>378</v>
      </c>
      <c r="Q49" s="358">
        <f>'Base Increase'!$A$5</f>
        <v>45748</v>
      </c>
      <c r="R49" s="8" t="s">
        <v>391</v>
      </c>
    </row>
    <row r="50" spans="1:18" s="6" customFormat="1" ht="12.75" customHeight="1" x14ac:dyDescent="0.25">
      <c r="A50" s="87" t="s">
        <v>719</v>
      </c>
      <c r="B50" s="88"/>
      <c r="C50" s="88"/>
      <c r="D50" s="9">
        <v>103</v>
      </c>
      <c r="E50" s="58">
        <v>106</v>
      </c>
      <c r="F50" s="58">
        <v>106</v>
      </c>
      <c r="G50" s="356">
        <v>109</v>
      </c>
      <c r="H50" s="356">
        <v>119.9</v>
      </c>
      <c r="I50" s="356">
        <v>120</v>
      </c>
      <c r="J50" s="356">
        <v>126</v>
      </c>
      <c r="K50" s="356">
        <v>126</v>
      </c>
      <c r="L50" s="356">
        <f>K50*(1+'Base Increase'!$A$2)</f>
        <v>129.78</v>
      </c>
      <c r="M50" s="356">
        <f t="shared" si="4"/>
        <v>130</v>
      </c>
      <c r="N50" s="356" t="s">
        <v>1112</v>
      </c>
      <c r="O50" s="87" t="s">
        <v>5</v>
      </c>
      <c r="P50" s="82" t="s">
        <v>378</v>
      </c>
      <c r="Q50" s="358">
        <f>'Base Increase'!$A$5</f>
        <v>45748</v>
      </c>
      <c r="R50" s="8" t="s">
        <v>391</v>
      </c>
    </row>
    <row r="51" spans="1:18" s="6" customFormat="1" ht="12.75" customHeight="1" x14ac:dyDescent="0.25">
      <c r="A51" s="87" t="s">
        <v>720</v>
      </c>
      <c r="B51" s="88"/>
      <c r="C51" s="88"/>
      <c r="D51" s="9">
        <v>103</v>
      </c>
      <c r="E51" s="58">
        <v>106</v>
      </c>
      <c r="F51" s="58">
        <v>106</v>
      </c>
      <c r="G51" s="356">
        <v>109</v>
      </c>
      <c r="H51" s="356">
        <v>119.9</v>
      </c>
      <c r="I51" s="356">
        <v>120</v>
      </c>
      <c r="J51" s="356">
        <v>126</v>
      </c>
      <c r="K51" s="356">
        <v>126</v>
      </c>
      <c r="L51" s="356">
        <f>K51*(1+'Base Increase'!$A$2)</f>
        <v>129.78</v>
      </c>
      <c r="M51" s="356">
        <f t="shared" si="4"/>
        <v>130</v>
      </c>
      <c r="N51" s="356" t="s">
        <v>1112</v>
      </c>
      <c r="O51" s="87" t="s">
        <v>5</v>
      </c>
      <c r="P51" s="82" t="s">
        <v>378</v>
      </c>
      <c r="Q51" s="358">
        <f>'Base Increase'!$A$5</f>
        <v>45748</v>
      </c>
      <c r="R51" s="8" t="s">
        <v>391</v>
      </c>
    </row>
    <row r="52" spans="1:18" s="6" customFormat="1" ht="12.75" customHeight="1" x14ac:dyDescent="0.25">
      <c r="A52" s="87" t="s">
        <v>721</v>
      </c>
      <c r="B52" s="88"/>
      <c r="C52" s="88"/>
      <c r="D52" s="9">
        <v>134</v>
      </c>
      <c r="E52" s="58">
        <v>138</v>
      </c>
      <c r="F52" s="58">
        <v>138</v>
      </c>
      <c r="G52" s="356">
        <v>142</v>
      </c>
      <c r="H52" s="356">
        <v>156.20000000000002</v>
      </c>
      <c r="I52" s="356">
        <v>156</v>
      </c>
      <c r="J52" s="356">
        <v>163.80000000000001</v>
      </c>
      <c r="K52" s="356">
        <v>164</v>
      </c>
      <c r="L52" s="356">
        <f>K52*(1+'Base Increase'!$A$2)</f>
        <v>168.92000000000002</v>
      </c>
      <c r="M52" s="356">
        <f t="shared" si="4"/>
        <v>169</v>
      </c>
      <c r="N52" s="356" t="s">
        <v>1112</v>
      </c>
      <c r="O52" s="87" t="s">
        <v>5</v>
      </c>
      <c r="P52" s="82" t="s">
        <v>378</v>
      </c>
      <c r="Q52" s="358">
        <f>'Base Increase'!$A$5</f>
        <v>45748</v>
      </c>
      <c r="R52" s="8" t="s">
        <v>391</v>
      </c>
    </row>
    <row r="53" spans="1:18" s="6" customFormat="1" ht="12.75" customHeight="1" x14ac:dyDescent="0.25">
      <c r="A53" s="87" t="s">
        <v>732</v>
      </c>
      <c r="B53" s="88"/>
      <c r="C53" s="88"/>
      <c r="D53" s="360">
        <v>155</v>
      </c>
      <c r="E53" s="356">
        <v>160</v>
      </c>
      <c r="F53" s="356">
        <v>160</v>
      </c>
      <c r="G53" s="356">
        <v>165</v>
      </c>
      <c r="H53" s="356">
        <v>181.50000000000003</v>
      </c>
      <c r="I53" s="356">
        <v>182</v>
      </c>
      <c r="J53" s="356">
        <v>191.1</v>
      </c>
      <c r="K53" s="356">
        <v>191</v>
      </c>
      <c r="L53" s="356">
        <f>K53*(1+'Base Increase'!$A$2)</f>
        <v>196.73000000000002</v>
      </c>
      <c r="M53" s="356">
        <f t="shared" si="4"/>
        <v>197</v>
      </c>
      <c r="N53" s="356" t="s">
        <v>1112</v>
      </c>
      <c r="O53" s="87" t="s">
        <v>5</v>
      </c>
      <c r="P53" s="82" t="s">
        <v>378</v>
      </c>
      <c r="Q53" s="358">
        <f>'Base Increase'!$A$5</f>
        <v>45748</v>
      </c>
      <c r="R53" s="354" t="s">
        <v>391</v>
      </c>
    </row>
    <row r="54" spans="1:18" s="6" customFormat="1" ht="12.75" customHeight="1" x14ac:dyDescent="0.25">
      <c r="A54" s="87"/>
      <c r="B54" s="88"/>
      <c r="C54" s="88"/>
      <c r="D54" s="360"/>
      <c r="E54" s="356"/>
      <c r="F54" s="356"/>
      <c r="G54" s="356"/>
      <c r="H54" s="356"/>
      <c r="I54" s="356"/>
      <c r="J54" s="356"/>
      <c r="K54" s="356"/>
      <c r="L54" s="356"/>
      <c r="M54" s="356"/>
      <c r="N54" s="356"/>
      <c r="O54" s="87"/>
      <c r="P54" s="82"/>
      <c r="Q54" s="358"/>
      <c r="R54" s="354"/>
    </row>
    <row r="55" spans="1:18" s="6" customFormat="1" ht="12.75" hidden="1" customHeight="1" x14ac:dyDescent="0.25">
      <c r="A55" s="69" t="s">
        <v>969</v>
      </c>
      <c r="B55" s="66"/>
      <c r="C55" s="66"/>
      <c r="D55" s="66"/>
      <c r="E55" s="71"/>
      <c r="F55" s="71"/>
      <c r="G55" s="71"/>
      <c r="H55" s="71"/>
      <c r="I55" s="71"/>
      <c r="J55" s="71"/>
      <c r="K55" s="71"/>
      <c r="L55" s="71"/>
      <c r="M55" s="71"/>
      <c r="N55" s="71"/>
      <c r="O55" s="78"/>
      <c r="P55" s="70"/>
      <c r="Q55" s="72"/>
      <c r="R55" s="73"/>
    </row>
    <row r="56" spans="1:18" s="6" customFormat="1" ht="12.75" hidden="1" customHeight="1" x14ac:dyDescent="0.25">
      <c r="A56" s="87" t="s">
        <v>970</v>
      </c>
      <c r="B56" s="88"/>
      <c r="C56" s="88"/>
      <c r="D56" s="138"/>
      <c r="E56" s="138"/>
      <c r="F56" s="138"/>
      <c r="G56" s="138"/>
      <c r="H56" s="356"/>
      <c r="I56" s="356">
        <v>2</v>
      </c>
      <c r="J56" s="356"/>
      <c r="K56" s="356">
        <v>2</v>
      </c>
      <c r="L56" s="356">
        <f>K56*(1+'Base Increase'!$A$2)</f>
        <v>2.06</v>
      </c>
      <c r="M56" s="356">
        <f t="shared" ref="M56:M59" si="5">ROUND(L56,0.1)</f>
        <v>2</v>
      </c>
      <c r="N56" s="356" t="s">
        <v>974</v>
      </c>
      <c r="O56" s="87" t="s">
        <v>963</v>
      </c>
      <c r="P56" s="114" t="s">
        <v>4</v>
      </c>
      <c r="Q56" s="358">
        <f>'Base Increase'!$A$5</f>
        <v>45748</v>
      </c>
      <c r="R56" s="354" t="s">
        <v>391</v>
      </c>
    </row>
    <row r="57" spans="1:18" s="6" customFormat="1" ht="12.75" hidden="1" customHeight="1" x14ac:dyDescent="0.25">
      <c r="A57" s="87" t="s">
        <v>971</v>
      </c>
      <c r="B57" s="88"/>
      <c r="C57" s="88"/>
      <c r="D57" s="138" t="s">
        <v>120</v>
      </c>
      <c r="E57" s="138" t="s">
        <v>120</v>
      </c>
      <c r="F57" s="138" t="s">
        <v>120</v>
      </c>
      <c r="G57" s="138">
        <v>0.25</v>
      </c>
      <c r="H57" s="356">
        <v>0.27500000000000002</v>
      </c>
      <c r="I57" s="356">
        <v>2</v>
      </c>
      <c r="J57" s="356"/>
      <c r="K57" s="356">
        <v>2</v>
      </c>
      <c r="L57" s="356">
        <f>K57*(1+'Base Increase'!$A$2)</f>
        <v>2.06</v>
      </c>
      <c r="M57" s="356">
        <f t="shared" si="5"/>
        <v>2</v>
      </c>
      <c r="N57" s="356" t="s">
        <v>974</v>
      </c>
      <c r="O57" s="87" t="s">
        <v>963</v>
      </c>
      <c r="P57" s="114" t="s">
        <v>4</v>
      </c>
      <c r="Q57" s="358">
        <f>'Base Increase'!$A$5</f>
        <v>45748</v>
      </c>
      <c r="R57" s="354" t="s">
        <v>391</v>
      </c>
    </row>
    <row r="58" spans="1:18" s="6" customFormat="1" ht="12.75" hidden="1" customHeight="1" x14ac:dyDescent="0.25">
      <c r="A58" s="87" t="s">
        <v>972</v>
      </c>
      <c r="B58" s="88"/>
      <c r="C58" s="88"/>
      <c r="D58" s="360"/>
      <c r="E58" s="356"/>
      <c r="F58" s="356"/>
      <c r="G58" s="356">
        <v>0.4</v>
      </c>
      <c r="H58" s="356">
        <v>0.44000000000000006</v>
      </c>
      <c r="I58" s="356">
        <v>3</v>
      </c>
      <c r="J58" s="356"/>
      <c r="K58" s="356">
        <v>3</v>
      </c>
      <c r="L58" s="356">
        <f>K58*(1+'Base Increase'!$A$2)</f>
        <v>3.09</v>
      </c>
      <c r="M58" s="356">
        <f t="shared" si="5"/>
        <v>3</v>
      </c>
      <c r="N58" s="356" t="s">
        <v>974</v>
      </c>
      <c r="O58" s="87" t="s">
        <v>963</v>
      </c>
      <c r="P58" s="114" t="s">
        <v>4</v>
      </c>
      <c r="Q58" s="358">
        <f>'Base Increase'!$A$5</f>
        <v>45748</v>
      </c>
      <c r="R58" s="354" t="s">
        <v>391</v>
      </c>
    </row>
    <row r="59" spans="1:18" s="6" customFormat="1" ht="12.75" hidden="1" customHeight="1" x14ac:dyDescent="0.25">
      <c r="A59" s="87" t="s">
        <v>973</v>
      </c>
      <c r="B59" s="88"/>
      <c r="C59" s="88"/>
      <c r="D59" s="360"/>
      <c r="E59" s="356"/>
      <c r="F59" s="356"/>
      <c r="G59" s="356">
        <v>0.5</v>
      </c>
      <c r="H59" s="356">
        <v>0.55000000000000004</v>
      </c>
      <c r="I59" s="356">
        <v>3</v>
      </c>
      <c r="J59" s="356"/>
      <c r="K59" s="356">
        <v>3</v>
      </c>
      <c r="L59" s="356">
        <f>K59*(1+'Base Increase'!$A$2)</f>
        <v>3.09</v>
      </c>
      <c r="M59" s="356">
        <f t="shared" si="5"/>
        <v>3</v>
      </c>
      <c r="N59" s="356" t="s">
        <v>974</v>
      </c>
      <c r="O59" s="87" t="s">
        <v>963</v>
      </c>
      <c r="P59" s="114" t="s">
        <v>4</v>
      </c>
      <c r="Q59" s="358">
        <f>'Base Increase'!$A$5</f>
        <v>45748</v>
      </c>
      <c r="R59" s="354" t="s">
        <v>391</v>
      </c>
    </row>
    <row r="60" spans="1:18" s="6" customFormat="1" ht="12.75" hidden="1" customHeight="1" x14ac:dyDescent="0.25">
      <c r="A60" s="87"/>
      <c r="B60" s="88"/>
      <c r="C60" s="88"/>
      <c r="D60" s="360"/>
      <c r="E60" s="356"/>
      <c r="F60" s="356"/>
      <c r="G60" s="356"/>
      <c r="H60" s="356"/>
      <c r="I60" s="356"/>
      <c r="J60" s="356"/>
      <c r="K60" s="356"/>
      <c r="L60" s="356"/>
      <c r="M60" s="356"/>
      <c r="N60" s="356"/>
      <c r="O60" s="87"/>
      <c r="P60" s="114"/>
      <c r="Q60" s="358"/>
      <c r="R60" s="354"/>
    </row>
    <row r="61" spans="1:18" s="6" customFormat="1" ht="12.75" customHeight="1" x14ac:dyDescent="0.25">
      <c r="A61" s="69" t="s">
        <v>975</v>
      </c>
      <c r="B61" s="66"/>
      <c r="C61" s="66"/>
      <c r="D61" s="66"/>
      <c r="E61" s="71"/>
      <c r="F61" s="71"/>
      <c r="G61" s="71"/>
      <c r="H61" s="71"/>
      <c r="I61" s="71"/>
      <c r="J61" s="71"/>
      <c r="K61" s="71"/>
      <c r="L61" s="71"/>
      <c r="M61" s="71"/>
      <c r="N61" s="71"/>
      <c r="O61" s="78"/>
      <c r="P61" s="70"/>
      <c r="Q61" s="72"/>
      <c r="R61" s="73"/>
    </row>
    <row r="62" spans="1:18" s="6" customFormat="1" ht="12.75" customHeight="1" x14ac:dyDescent="0.25">
      <c r="A62" s="6" t="s">
        <v>976</v>
      </c>
      <c r="B62" s="88"/>
      <c r="C62" s="88"/>
      <c r="D62" s="360"/>
      <c r="E62" s="356"/>
      <c r="F62" s="356"/>
      <c r="G62" s="356"/>
      <c r="H62" s="356"/>
      <c r="I62" s="356">
        <v>0.45</v>
      </c>
      <c r="J62" s="356"/>
      <c r="K62" s="356">
        <v>0.45</v>
      </c>
      <c r="L62" s="356">
        <f>K62*(1+'Base Increase'!$A$2)</f>
        <v>0.46350000000000002</v>
      </c>
      <c r="M62" s="356">
        <v>0.45</v>
      </c>
      <c r="N62" s="356" t="s">
        <v>974</v>
      </c>
      <c r="O62" s="87" t="s">
        <v>916</v>
      </c>
      <c r="P62" s="114" t="s">
        <v>4</v>
      </c>
      <c r="Q62" s="358">
        <f>'Base Increase'!$A$5</f>
        <v>45748</v>
      </c>
      <c r="R62" s="354" t="s">
        <v>391</v>
      </c>
    </row>
    <row r="63" spans="1:18" s="6" customFormat="1" ht="12.75" customHeight="1" x14ac:dyDescent="0.25">
      <c r="A63" s="87" t="s">
        <v>977</v>
      </c>
      <c r="B63" s="88"/>
      <c r="C63" s="88"/>
      <c r="D63" s="360"/>
      <c r="E63" s="356"/>
      <c r="F63" s="356"/>
      <c r="G63" s="356"/>
      <c r="H63" s="356"/>
      <c r="I63" s="356">
        <v>0.35</v>
      </c>
      <c r="J63" s="356"/>
      <c r="K63" s="356">
        <v>0.35</v>
      </c>
      <c r="L63" s="356">
        <f>K63*(1+'Base Increase'!$A$2)</f>
        <v>0.36049999999999999</v>
      </c>
      <c r="M63" s="356">
        <v>0.35</v>
      </c>
      <c r="N63" s="356" t="s">
        <v>974</v>
      </c>
      <c r="O63" s="87" t="s">
        <v>916</v>
      </c>
      <c r="P63" s="114" t="s">
        <v>4</v>
      </c>
      <c r="Q63" s="358">
        <f>'Base Increase'!$A$5</f>
        <v>45748</v>
      </c>
      <c r="R63" s="354" t="s">
        <v>391</v>
      </c>
    </row>
    <row r="64" spans="1:18" s="6" customFormat="1" ht="12.75" customHeight="1" x14ac:dyDescent="0.25">
      <c r="A64" s="87" t="s">
        <v>978</v>
      </c>
      <c r="B64" s="88"/>
      <c r="C64" s="88"/>
      <c r="D64" s="360"/>
      <c r="E64" s="356"/>
      <c r="F64" s="356"/>
      <c r="G64" s="356"/>
      <c r="H64" s="356"/>
      <c r="I64" s="356">
        <v>0.45</v>
      </c>
      <c r="J64" s="356"/>
      <c r="K64" s="356">
        <v>0.45</v>
      </c>
      <c r="L64" s="356">
        <f>K64*(1+'Base Increase'!$A$2)</f>
        <v>0.46350000000000002</v>
      </c>
      <c r="M64" s="356">
        <v>0.45</v>
      </c>
      <c r="N64" s="356" t="s">
        <v>974</v>
      </c>
      <c r="O64" s="87" t="s">
        <v>916</v>
      </c>
      <c r="P64" s="114" t="s">
        <v>4</v>
      </c>
      <c r="Q64" s="358">
        <f>'Base Increase'!$A$5</f>
        <v>45748</v>
      </c>
      <c r="R64" s="354" t="s">
        <v>391</v>
      </c>
    </row>
    <row r="65" spans="1:18" s="6" customFormat="1" ht="12.75" customHeight="1" x14ac:dyDescent="0.25">
      <c r="A65" s="87" t="s">
        <v>979</v>
      </c>
      <c r="B65" s="88"/>
      <c r="C65" s="88"/>
      <c r="D65" s="360"/>
      <c r="E65" s="356"/>
      <c r="F65" s="356"/>
      <c r="G65" s="356"/>
      <c r="H65" s="356"/>
      <c r="I65" s="356">
        <v>0.35</v>
      </c>
      <c r="J65" s="356"/>
      <c r="K65" s="356">
        <v>0.35</v>
      </c>
      <c r="L65" s="356">
        <f>K65*(1+'Base Increase'!$A$2)</f>
        <v>0.36049999999999999</v>
      </c>
      <c r="M65" s="356">
        <v>0.35</v>
      </c>
      <c r="N65" s="356" t="s">
        <v>974</v>
      </c>
      <c r="O65" s="87" t="s">
        <v>916</v>
      </c>
      <c r="P65" s="114" t="s">
        <v>4</v>
      </c>
      <c r="Q65" s="358">
        <f>'Base Increase'!$A$5</f>
        <v>45748</v>
      </c>
      <c r="R65" s="354" t="s">
        <v>391</v>
      </c>
    </row>
    <row r="66" spans="1:18" s="6" customFormat="1" ht="12.75" customHeight="1" x14ac:dyDescent="0.25">
      <c r="A66" s="87" t="s">
        <v>980</v>
      </c>
      <c r="B66" s="88"/>
      <c r="C66" s="88"/>
      <c r="D66" s="360"/>
      <c r="E66" s="356"/>
      <c r="F66" s="356"/>
      <c r="G66" s="356"/>
      <c r="H66" s="356"/>
      <c r="I66" s="356">
        <v>0.75</v>
      </c>
      <c r="J66" s="356"/>
      <c r="K66" s="356">
        <v>0.75</v>
      </c>
      <c r="L66" s="356">
        <f>K66*(1+'Base Increase'!$A$2)</f>
        <v>0.77249999999999996</v>
      </c>
      <c r="M66" s="356">
        <v>0.75</v>
      </c>
      <c r="N66" s="356" t="s">
        <v>974</v>
      </c>
      <c r="O66" s="87" t="s">
        <v>916</v>
      </c>
      <c r="P66" s="114" t="s">
        <v>4</v>
      </c>
      <c r="Q66" s="358">
        <f>'Base Increase'!$A$5</f>
        <v>45748</v>
      </c>
      <c r="R66" s="354" t="s">
        <v>391</v>
      </c>
    </row>
    <row r="67" spans="1:18" s="6" customFormat="1" ht="12.75" customHeight="1" x14ac:dyDescent="0.25">
      <c r="A67" s="87" t="s">
        <v>981</v>
      </c>
      <c r="B67" s="88"/>
      <c r="C67" s="88"/>
      <c r="D67" s="360"/>
      <c r="E67" s="356"/>
      <c r="F67" s="356"/>
      <c r="G67" s="356"/>
      <c r="H67" s="356"/>
      <c r="I67" s="356">
        <v>0.6</v>
      </c>
      <c r="J67" s="356"/>
      <c r="K67" s="356">
        <v>0.6</v>
      </c>
      <c r="L67" s="356">
        <f>K67*(1+'Base Increase'!$A$2)</f>
        <v>0.61799999999999999</v>
      </c>
      <c r="M67" s="356">
        <v>0.6</v>
      </c>
      <c r="N67" s="356" t="s">
        <v>974</v>
      </c>
      <c r="O67" s="87" t="s">
        <v>916</v>
      </c>
      <c r="P67" s="114" t="s">
        <v>4</v>
      </c>
      <c r="Q67" s="358">
        <f>'Base Increase'!$A$5</f>
        <v>45748</v>
      </c>
      <c r="R67" s="354" t="s">
        <v>391</v>
      </c>
    </row>
    <row r="68" spans="1:18" s="6" customFormat="1" ht="12.75" customHeight="1" x14ac:dyDescent="0.25">
      <c r="A68" s="87" t="s">
        <v>982</v>
      </c>
      <c r="B68" s="88"/>
      <c r="C68" s="88"/>
      <c r="D68" s="360"/>
      <c r="E68" s="356"/>
      <c r="F68" s="356"/>
      <c r="G68" s="356"/>
      <c r="H68" s="356"/>
      <c r="I68" s="356">
        <v>0.8</v>
      </c>
      <c r="J68" s="356"/>
      <c r="K68" s="356">
        <v>0.8</v>
      </c>
      <c r="L68" s="356">
        <f>K68*(1+'Base Increase'!$A$2)</f>
        <v>0.82400000000000007</v>
      </c>
      <c r="M68" s="356">
        <v>0.8</v>
      </c>
      <c r="N68" s="356" t="s">
        <v>974</v>
      </c>
      <c r="O68" s="87" t="s">
        <v>916</v>
      </c>
      <c r="P68" s="114" t="s">
        <v>4</v>
      </c>
      <c r="Q68" s="358">
        <f>'Base Increase'!$A$5</f>
        <v>45748</v>
      </c>
      <c r="R68" s="354" t="s">
        <v>391</v>
      </c>
    </row>
    <row r="69" spans="1:18" s="6" customFormat="1" ht="12.75" customHeight="1" x14ac:dyDescent="0.25">
      <c r="A69" s="87" t="s">
        <v>983</v>
      </c>
      <c r="B69" s="88"/>
      <c r="C69" s="88"/>
      <c r="D69" s="360"/>
      <c r="E69" s="356"/>
      <c r="F69" s="356"/>
      <c r="G69" s="356"/>
      <c r="H69" s="356"/>
      <c r="I69" s="356">
        <v>0.65</v>
      </c>
      <c r="J69" s="356"/>
      <c r="K69" s="356">
        <v>0.65</v>
      </c>
      <c r="L69" s="356">
        <f>K69*(1+'Base Increase'!$A$2)</f>
        <v>0.6695000000000001</v>
      </c>
      <c r="M69" s="356">
        <v>0.65</v>
      </c>
      <c r="N69" s="356" t="s">
        <v>974</v>
      </c>
      <c r="O69" s="87" t="s">
        <v>916</v>
      </c>
      <c r="P69" s="114" t="s">
        <v>4</v>
      </c>
      <c r="Q69" s="358">
        <f>'Base Increase'!$A$5</f>
        <v>45748</v>
      </c>
      <c r="R69" s="354" t="s">
        <v>391</v>
      </c>
    </row>
    <row r="70" spans="1:18" s="6" customFormat="1" ht="12.75" customHeight="1" x14ac:dyDescent="0.25">
      <c r="A70" s="87"/>
      <c r="B70" s="88"/>
      <c r="C70" s="88"/>
      <c r="D70" s="360"/>
      <c r="E70" s="356"/>
      <c r="F70" s="356"/>
      <c r="G70" s="356"/>
      <c r="H70" s="356"/>
      <c r="I70" s="356"/>
      <c r="J70" s="356"/>
      <c r="K70" s="356"/>
      <c r="L70" s="356"/>
      <c r="M70" s="356"/>
      <c r="N70" s="356"/>
      <c r="O70" s="87"/>
      <c r="P70" s="82"/>
      <c r="Q70" s="358"/>
      <c r="R70" s="354"/>
    </row>
    <row r="71" spans="1:18" s="6" customFormat="1" ht="12.75" customHeight="1" x14ac:dyDescent="0.25">
      <c r="A71" s="69" t="s">
        <v>984</v>
      </c>
      <c r="B71" s="66"/>
      <c r="C71" s="66"/>
      <c r="D71" s="66"/>
      <c r="E71" s="71"/>
      <c r="F71" s="71"/>
      <c r="G71" s="71"/>
      <c r="H71" s="71"/>
      <c r="I71" s="71"/>
      <c r="J71" s="71"/>
      <c r="K71" s="71"/>
      <c r="L71" s="71"/>
      <c r="M71" s="71"/>
      <c r="N71" s="71"/>
      <c r="O71" s="78"/>
      <c r="P71" s="70"/>
      <c r="Q71" s="72"/>
      <c r="R71" s="73"/>
    </row>
    <row r="72" spans="1:18" s="6" customFormat="1" ht="12.75" hidden="1" customHeight="1" x14ac:dyDescent="0.25">
      <c r="A72" s="87" t="s">
        <v>970</v>
      </c>
      <c r="B72" s="88"/>
      <c r="C72" s="88"/>
      <c r="D72" s="360"/>
      <c r="E72" s="356"/>
      <c r="F72" s="356"/>
      <c r="G72" s="79" t="s">
        <v>378</v>
      </c>
      <c r="H72" s="79"/>
      <c r="I72" s="79" t="s">
        <v>378</v>
      </c>
      <c r="J72" s="79"/>
      <c r="K72" s="79" t="s">
        <v>378</v>
      </c>
      <c r="L72" s="79"/>
      <c r="M72" s="79"/>
      <c r="N72" s="356"/>
      <c r="O72" s="87" t="s">
        <v>378</v>
      </c>
      <c r="P72" s="114" t="s">
        <v>4</v>
      </c>
      <c r="Q72" s="358">
        <v>45017</v>
      </c>
      <c r="R72" s="354" t="s">
        <v>391</v>
      </c>
    </row>
    <row r="73" spans="1:18" s="6" customFormat="1" ht="12.75" hidden="1" customHeight="1" x14ac:dyDescent="0.25">
      <c r="A73" s="87" t="s">
        <v>971</v>
      </c>
      <c r="B73" s="88"/>
      <c r="C73" s="88"/>
      <c r="D73" s="360"/>
      <c r="E73" s="356"/>
      <c r="F73" s="356"/>
      <c r="G73" s="356">
        <v>1</v>
      </c>
      <c r="H73" s="356">
        <v>1.1000000000000001</v>
      </c>
      <c r="I73" s="356" t="s">
        <v>378</v>
      </c>
      <c r="J73" s="356" t="e">
        <v>#VALUE!</v>
      </c>
      <c r="K73" s="356" t="s">
        <v>378</v>
      </c>
      <c r="L73" s="356"/>
      <c r="M73" s="356"/>
      <c r="N73" s="356"/>
      <c r="O73" s="87" t="s">
        <v>986</v>
      </c>
      <c r="P73" s="114" t="s">
        <v>4</v>
      </c>
      <c r="Q73" s="358">
        <v>45017</v>
      </c>
      <c r="R73" s="354" t="s">
        <v>391</v>
      </c>
    </row>
    <row r="74" spans="1:18" s="6" customFormat="1" ht="12.75" customHeight="1" x14ac:dyDescent="0.25">
      <c r="A74" s="87" t="s">
        <v>972</v>
      </c>
      <c r="B74" s="88"/>
      <c r="C74" s="88"/>
      <c r="D74" s="360"/>
      <c r="E74" s="356"/>
      <c r="F74" s="356"/>
      <c r="G74" s="356">
        <v>1</v>
      </c>
      <c r="H74" s="356">
        <v>1.1000000000000001</v>
      </c>
      <c r="I74" s="356">
        <v>1</v>
      </c>
      <c r="J74" s="356"/>
      <c r="K74" s="356">
        <v>1</v>
      </c>
      <c r="L74" s="356">
        <f>K74*(1+'Base Increase'!$A$2)</f>
        <v>1.03</v>
      </c>
      <c r="M74" s="356">
        <f t="shared" ref="M74:M75" si="6">ROUND(L74,0.1)</f>
        <v>1</v>
      </c>
      <c r="N74" s="356" t="s">
        <v>974</v>
      </c>
      <c r="O74" s="87" t="s">
        <v>986</v>
      </c>
      <c r="P74" s="114" t="s">
        <v>4</v>
      </c>
      <c r="Q74" s="358">
        <f>'Base Increase'!$A$5</f>
        <v>45748</v>
      </c>
      <c r="R74" s="354" t="s">
        <v>391</v>
      </c>
    </row>
    <row r="75" spans="1:18" s="6" customFormat="1" ht="12.75" customHeight="1" x14ac:dyDescent="0.25">
      <c r="A75" s="87" t="s">
        <v>973</v>
      </c>
      <c r="B75" s="88"/>
      <c r="C75" s="88"/>
      <c r="D75" s="360"/>
      <c r="E75" s="356"/>
      <c r="F75" s="356"/>
      <c r="G75" s="356"/>
      <c r="H75" s="356"/>
      <c r="I75" s="356">
        <v>1</v>
      </c>
      <c r="J75" s="356"/>
      <c r="K75" s="356">
        <v>1</v>
      </c>
      <c r="L75" s="356">
        <f>K75*(1+'Base Increase'!$A$2)</f>
        <v>1.03</v>
      </c>
      <c r="M75" s="356">
        <f t="shared" si="6"/>
        <v>1</v>
      </c>
      <c r="N75" s="356" t="s">
        <v>974</v>
      </c>
      <c r="O75" s="87" t="s">
        <v>986</v>
      </c>
      <c r="P75" s="114" t="s">
        <v>4</v>
      </c>
      <c r="Q75" s="358">
        <f>'Base Increase'!$A$5</f>
        <v>45748</v>
      </c>
      <c r="R75" s="354" t="s">
        <v>391</v>
      </c>
    </row>
    <row r="76" spans="1:18" s="6" customFormat="1" ht="12.75" customHeight="1" x14ac:dyDescent="0.25">
      <c r="A76" s="87"/>
      <c r="B76" s="88"/>
      <c r="C76" s="88"/>
      <c r="D76" s="360"/>
      <c r="E76" s="356"/>
      <c r="F76" s="356"/>
      <c r="G76" s="356"/>
      <c r="H76" s="356"/>
      <c r="I76" s="356"/>
      <c r="J76" s="356"/>
      <c r="K76" s="356"/>
      <c r="L76" s="356"/>
      <c r="M76" s="356"/>
      <c r="N76" s="356"/>
      <c r="O76" s="87"/>
      <c r="P76" s="82"/>
      <c r="Q76" s="358"/>
      <c r="R76" s="354"/>
    </row>
    <row r="77" spans="1:18" s="6" customFormat="1" ht="12.75" customHeight="1" x14ac:dyDescent="0.25">
      <c r="A77" s="87" t="s">
        <v>985</v>
      </c>
      <c r="B77" s="88"/>
      <c r="C77" s="88"/>
      <c r="D77" s="360"/>
      <c r="E77" s="356"/>
      <c r="F77" s="356"/>
      <c r="G77" s="356"/>
      <c r="H77" s="356"/>
      <c r="I77" s="356"/>
      <c r="J77" s="356"/>
      <c r="K77" s="356"/>
      <c r="L77" s="356"/>
      <c r="M77" s="356"/>
      <c r="N77" s="356"/>
      <c r="O77" s="87"/>
      <c r="P77" s="82"/>
      <c r="Q77" s="358"/>
      <c r="R77" s="354"/>
    </row>
    <row r="78" spans="1:18" s="6" customFormat="1" ht="12.75" x14ac:dyDescent="0.25">
      <c r="B78" s="14"/>
      <c r="C78" s="14"/>
      <c r="D78" s="223"/>
      <c r="E78" s="223"/>
      <c r="F78" s="223"/>
      <c r="G78" s="223"/>
      <c r="H78" s="223"/>
      <c r="I78" s="223"/>
      <c r="J78" s="223"/>
      <c r="K78" s="223"/>
      <c r="L78" s="223"/>
      <c r="M78" s="223"/>
      <c r="N78" s="223"/>
      <c r="Q78" s="15"/>
    </row>
    <row r="79" spans="1:18" s="6" customFormat="1" ht="12.75" x14ac:dyDescent="0.25">
      <c r="B79" s="14"/>
      <c r="C79" s="14"/>
      <c r="D79" s="223"/>
      <c r="E79" s="223"/>
      <c r="F79" s="223"/>
      <c r="G79" s="223"/>
      <c r="H79" s="223"/>
      <c r="I79" s="223"/>
      <c r="J79" s="223"/>
      <c r="K79" s="223"/>
      <c r="L79" s="223"/>
      <c r="M79" s="223"/>
      <c r="N79" s="223"/>
      <c r="Q79" s="15"/>
    </row>
    <row r="80" spans="1:18" s="6" customFormat="1" ht="12.75" x14ac:dyDescent="0.25">
      <c r="B80" s="14"/>
      <c r="C80" s="14"/>
      <c r="D80" s="223"/>
      <c r="E80" s="223"/>
      <c r="F80" s="223"/>
      <c r="G80" s="223"/>
      <c r="H80" s="223"/>
      <c r="I80" s="223"/>
      <c r="J80" s="223"/>
      <c r="K80" s="223"/>
      <c r="L80" s="223"/>
      <c r="M80" s="223"/>
      <c r="N80" s="223"/>
      <c r="Q80" s="15"/>
    </row>
    <row r="81" spans="2:17" s="6" customFormat="1" ht="12.75" x14ac:dyDescent="0.25">
      <c r="B81" s="14"/>
      <c r="C81" s="14"/>
      <c r="D81" s="223"/>
      <c r="E81" s="223"/>
      <c r="F81" s="223"/>
      <c r="G81" s="223"/>
      <c r="H81" s="223"/>
      <c r="I81" s="223"/>
      <c r="J81" s="223"/>
      <c r="K81" s="223"/>
      <c r="L81" s="223"/>
      <c r="M81" s="223"/>
      <c r="N81" s="223"/>
      <c r="Q81" s="15"/>
    </row>
  </sheetData>
  <dataValidations count="1">
    <dataValidation type="list" allowBlank="1" showInputMessage="1" showErrorMessage="1" sqref="P39 P47 P17 P36 P55" xr:uid="{00000000-0002-0000-0800-000000000000}">
      <formula1>"Inclusive, Excluding, N/A"</formula1>
    </dataValidation>
  </dataValidations>
  <pageMargins left="0.23622047244094491" right="0.23622047244094491" top="0.74803149606299213" bottom="0.74803149606299213" header="0.31496062992125984" footer="0.31496062992125984"/>
  <pageSetup paperSize="9" scale="87" fitToHeight="0" orientation="landscape" r:id="rId1"/>
  <headerFooter>
    <oddFooter>&amp;C&amp;P</oddFooter>
  </headerFooter>
  <rowBreaks count="1" manualBreakCount="1">
    <brk id="3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16</vt:i4>
      </vt:variant>
    </vt:vector>
  </HeadingPairs>
  <TitlesOfParts>
    <vt:vector size="37" baseType="lpstr">
      <vt:lpstr>Base Increase</vt:lpstr>
      <vt:lpstr>Front Cover</vt:lpstr>
      <vt:lpstr>Contents Page</vt:lpstr>
      <vt:lpstr>Hire of Halls &amp; Meeting Rooms</vt:lpstr>
      <vt:lpstr>Sports Facilities &amp; Pitches</vt:lpstr>
      <vt:lpstr>Amenity &amp; Countryside</vt:lpstr>
      <vt:lpstr>Harbours &amp; Sailing Centres</vt:lpstr>
      <vt:lpstr>Coastal Car Parks</vt:lpstr>
      <vt:lpstr>Roads Occ Fees &amp; Other Permits</vt:lpstr>
      <vt:lpstr>Planning &amp; Building Standards</vt:lpstr>
      <vt:lpstr>Civic Licencing</vt:lpstr>
      <vt:lpstr>Registration Services</vt:lpstr>
      <vt:lpstr>Env Health &amp; Other Protect Serv</vt:lpstr>
      <vt:lpstr>Libraries, Museums &amp; Archives</vt:lpstr>
      <vt:lpstr>Outdoor Learning Service</vt:lpstr>
      <vt:lpstr>Adult Social Care</vt:lpstr>
      <vt:lpstr>School Charges</vt:lpstr>
      <vt:lpstr>Publication Scheme, FOI and EIR</vt:lpstr>
      <vt:lpstr>Trade Waste</vt:lpstr>
      <vt:lpstr>Appendix Categories of Orgs</vt:lpstr>
      <vt:lpstr>Sheet1</vt:lpstr>
      <vt:lpstr>'Hire of Halls &amp; Meeting Rooms'!Print_Area</vt:lpstr>
      <vt:lpstr>'Adult Social Care'!Print_Titles</vt:lpstr>
      <vt:lpstr>'Amenity &amp; Countryside'!Print_Titles</vt:lpstr>
      <vt:lpstr>'Appendix Categories of Orgs'!Print_Titles</vt:lpstr>
      <vt:lpstr>'Civic Licencing'!Print_Titles</vt:lpstr>
      <vt:lpstr>'Coastal Car Parks'!Print_Titles</vt:lpstr>
      <vt:lpstr>'Env Health &amp; Other Protect Serv'!Print_Titles</vt:lpstr>
      <vt:lpstr>'Harbours &amp; Sailing Centres'!Print_Titles</vt:lpstr>
      <vt:lpstr>'Hire of Halls &amp; Meeting Rooms'!Print_Titles</vt:lpstr>
      <vt:lpstr>'Libraries, Museums &amp; Archives'!Print_Titles</vt:lpstr>
      <vt:lpstr>'Outdoor Learning Service'!Print_Titles</vt:lpstr>
      <vt:lpstr>'Planning &amp; Building Standards'!Print_Titles</vt:lpstr>
      <vt:lpstr>'Registration Services'!Print_Titles</vt:lpstr>
      <vt:lpstr>'Roads Occ Fees &amp; Other Permits'!Print_Titles</vt:lpstr>
      <vt:lpstr>'School Charges'!Print_Titles</vt:lpstr>
      <vt:lpstr>'Sports Facilities &amp; Pitches'!Print_Titles</vt:lpstr>
    </vt:vector>
  </TitlesOfParts>
  <Company>East Lothian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Stevenson, Jackie</dc:creator>
  <cp:lastModifiedBy>Conlon, Matthew</cp:lastModifiedBy>
  <cp:lastPrinted>2025-03-14T10:45:46Z</cp:lastPrinted>
  <dcterms:created xsi:type="dcterms:W3CDTF">2018-05-10T08:57:37Z</dcterms:created>
  <dcterms:modified xsi:type="dcterms:W3CDTF">2025-07-31T11:51:28Z</dcterms:modified>
</cp:coreProperties>
</file>